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userdata\dley\trunk\dleyzh\usr\doc\"/>
    </mc:Choice>
  </mc:AlternateContent>
  <xr:revisionPtr revIDLastSave="0" documentId="13_ncr:1_{2DE1E9F7-5E00-4370-82FB-76821B5B6CE7}" xr6:coauthVersionLast="47" xr6:coauthVersionMax="47" xr10:uidLastSave="{00000000-0000-0000-0000-000000000000}"/>
  <bookViews>
    <workbookView xWindow="5055" yWindow="1035" windowWidth="23070" windowHeight="16185" tabRatio="655" firstSheet="3" activeTab="9" xr2:uid="{00000000-000D-0000-FFFF-FFFF00000000}"/>
  </bookViews>
  <sheets>
    <sheet name="Foreign Accounts" sheetId="1" r:id="rId1"/>
    <sheet name="Foreign Accounts - Spouse" sheetId="16" r:id="rId2"/>
    <sheet name="Foreign Accounts - Dependent" sheetId="18" r:id="rId3"/>
    <sheet name="PFIC" sheetId="14" r:id="rId4"/>
    <sheet name="Rent" sheetId="7" r:id="rId5"/>
    <sheet name="Salary" sheetId="13" r:id="rId6"/>
    <sheet name="Exchange Rate_Year-Average" sheetId="15" r:id="rId7"/>
    <sheet name="Exchange Rate_Year-End" sheetId="5" r:id="rId8"/>
    <sheet name="Example" sheetId="8" r:id="rId9"/>
    <sheet name="About" sheetId="4" r:id="rId10"/>
  </sheets>
  <definedNames>
    <definedName name="_xlnm._FilterDatabase" localSheetId="6" hidden="1">'Exchange Rate_Year-Average'!$A$1:$A$40</definedName>
    <definedName name="_xlnm._FilterDatabase" localSheetId="7" hidden="1">'Exchange Rate_Year-End'!$A$1:$A$29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8" l="1"/>
  <c r="H8" i="8" s="1"/>
  <c r="I8" i="8" s="1"/>
  <c r="I21" i="8"/>
  <c r="I20" i="8"/>
  <c r="H18" i="8"/>
  <c r="H4" i="8" s="1"/>
  <c r="I4" i="8" s="1"/>
  <c r="I17" i="8"/>
  <c r="I16" i="8"/>
  <c r="I18" i="8" s="1"/>
  <c r="H14" i="8"/>
  <c r="H3" i="8" s="1"/>
  <c r="I3" i="8" s="1"/>
  <c r="I13" i="8"/>
  <c r="I12" i="8"/>
  <c r="I11" i="8"/>
  <c r="I14" i="8" s="1"/>
  <c r="O8" i="8"/>
  <c r="M8" i="8"/>
  <c r="O7" i="8"/>
  <c r="M7" i="8"/>
  <c r="N6" i="8"/>
  <c r="O6" i="8" s="1"/>
  <c r="M6" i="8"/>
  <c r="I6" i="8"/>
  <c r="O5" i="8"/>
  <c r="M5" i="8"/>
  <c r="O4" i="8"/>
  <c r="M4" i="8"/>
  <c r="O3" i="8"/>
  <c r="M3" i="8"/>
  <c r="O2" i="8"/>
  <c r="M2" i="8"/>
  <c r="I2" i="8"/>
  <c r="I22" i="8" l="1"/>
</calcChain>
</file>

<file path=xl/sharedStrings.xml><?xml version="1.0" encoding="utf-8"?>
<sst xmlns="http://schemas.openxmlformats.org/spreadsheetml/2006/main" count="351" uniqueCount="159">
  <si>
    <t>Reported</t>
  </si>
  <si>
    <t>Zip</t>
  </si>
  <si>
    <t>State</t>
  </si>
  <si>
    <t>City</t>
  </si>
  <si>
    <t>Address</t>
  </si>
  <si>
    <t>TIN</t>
  </si>
  <si>
    <t>Type</t>
  </si>
  <si>
    <t>GIIN</t>
  </si>
  <si>
    <t>FFI</t>
  </si>
  <si>
    <t>Owner</t>
  </si>
  <si>
    <t>Year</t>
  </si>
  <si>
    <t>Income</t>
  </si>
  <si>
    <t>Taiwan</t>
  </si>
  <si>
    <t>Revision</t>
  </si>
  <si>
    <t>Instruction</t>
  </si>
  <si>
    <t>申報肥爸(FBAR)、肥咖(FATCA)所需的資料</t>
  </si>
  <si>
    <t>年</t>
  </si>
  <si>
    <t>月</t>
  </si>
  <si>
    <t>租金</t>
  </si>
  <si>
    <t>廣告費</t>
  </si>
  <si>
    <t>差旅交通費</t>
  </si>
  <si>
    <t xml:space="preserve">清潔保養費 </t>
  </si>
  <si>
    <t xml:space="preserve">仲介費 </t>
  </si>
  <si>
    <t>保險費</t>
  </si>
  <si>
    <t>法務稅務費</t>
  </si>
  <si>
    <t>管理費</t>
  </si>
  <si>
    <t>貸款利息</t>
  </si>
  <si>
    <t xml:space="preserve">其他利息 </t>
  </si>
  <si>
    <t xml:space="preserve">修繕費 </t>
  </si>
  <si>
    <t>消耗品供應費</t>
  </si>
  <si>
    <t>房地稅</t>
  </si>
  <si>
    <t xml:space="preserve">水費 </t>
  </si>
  <si>
    <t>電費</t>
  </si>
  <si>
    <t>瓦斯費</t>
  </si>
  <si>
    <t>電話費</t>
  </si>
  <si>
    <t>網路費</t>
  </si>
  <si>
    <t>通訊費</t>
  </si>
  <si>
    <t>Name</t>
  </si>
  <si>
    <t>Income
USD</t>
  </si>
  <si>
    <t>YES</t>
  </si>
  <si>
    <t>CHUNGHWA POST CO., LTD.</t>
  </si>
  <si>
    <t>4R83N1.99999.SL.158</t>
  </si>
  <si>
    <t>CTBC BANK CO., LTD.</t>
  </si>
  <si>
    <t>YKCW96.00003.ME.158</t>
  </si>
  <si>
    <t>00610-468022-3</t>
  </si>
  <si>
    <t>FUBON LIFE INSURACNE CO., LTD.</t>
  </si>
  <si>
    <t>YJQ66V.00019.ME.158</t>
  </si>
  <si>
    <t>YUANTA SECURITIES CO., LTD.</t>
  </si>
  <si>
    <t>1234-567890</t>
  </si>
  <si>
    <t>富邦人壽</t>
  </si>
  <si>
    <t>中華郵政</t>
  </si>
  <si>
    <t>中國信託</t>
  </si>
  <si>
    <t>F714F6.00000.SP.158</t>
  </si>
  <si>
    <t>元大證券</t>
  </si>
  <si>
    <t>臺灣銀行</t>
  </si>
  <si>
    <t>BANK OF TAIWAN</t>
  </si>
  <si>
    <t>11K4SG.00001.ME.158</t>
  </si>
  <si>
    <t>rent</t>
  </si>
  <si>
    <t>div</t>
  </si>
  <si>
    <t>int</t>
  </si>
  <si>
    <t>wage</t>
  </si>
  <si>
    <t>gain/loss LT</t>
  </si>
  <si>
    <t>gain/loss ST</t>
  </si>
  <si>
    <t>bank</t>
  </si>
  <si>
    <t>insurance</t>
  </si>
  <si>
    <t>securities</t>
  </si>
  <si>
    <t>USD</t>
  </si>
  <si>
    <t>no</t>
  </si>
  <si>
    <t>yes</t>
  </si>
  <si>
    <t>75 XinYi Rd Sec 3</t>
  </si>
  <si>
    <t>Taipei</t>
  </si>
  <si>
    <t>A220245678</t>
  </si>
  <si>
    <t>Account
Number</t>
  </si>
  <si>
    <t>Foreign
Currency</t>
  </si>
  <si>
    <t>Exchange
Rate</t>
  </si>
  <si>
    <t>Income
Type</t>
  </si>
  <si>
    <t>Tax
Item
?</t>
  </si>
  <si>
    <t>Maximum
Amount</t>
  </si>
  <si>
    <t>Maximum
Amount
USD</t>
  </si>
  <si>
    <t>Year End
Amount</t>
  </si>
  <si>
    <t>Year End
Amount
USD</t>
  </si>
  <si>
    <t>Reference
ID</t>
  </si>
  <si>
    <t>Year
End
Share</t>
  </si>
  <si>
    <t>Custodial
Account
?</t>
  </si>
  <si>
    <t>Year
Opened
?</t>
  </si>
  <si>
    <t>Separately
Owned
?</t>
  </si>
  <si>
    <t>Closed
in
year?</t>
  </si>
  <si>
    <t>Joint
Owners
#</t>
  </si>
  <si>
    <t>With
Spouse
?</t>
  </si>
  <si>
    <t>Financial
Interest
?</t>
  </si>
  <si>
    <t>101-1234-5678</t>
  </si>
  <si>
    <t>Foreign
TIN
?</t>
  </si>
  <si>
    <t>Spouse Name</t>
  </si>
  <si>
    <t>various</t>
  </si>
  <si>
    <t>新光人壽保險股份有限公司</t>
  </si>
  <si>
    <t>SHIN KONG LIFE INSURANCE CO., LTD.</t>
  </si>
  <si>
    <t>P498XJ.00006.ME.158</t>
  </si>
  <si>
    <t>Insurance Policies</t>
  </si>
  <si>
    <t>ABC-A01-9876</t>
  </si>
  <si>
    <t>AB - GLOBAL HIGH YIELD PORTFOLIO AA USD INC</t>
  </si>
  <si>
    <t>6YCW5X.00028.ME.158</t>
  </si>
  <si>
    <t>Mutual Funds</t>
  </si>
  <si>
    <t>LU1008669860</t>
  </si>
  <si>
    <t>y</t>
  </si>
  <si>
    <t>聯博-全球高收益債券基金AA(穩定月配)級別美元</t>
  </si>
  <si>
    <t>123-67890-7788</t>
  </si>
  <si>
    <t>No</t>
  </si>
  <si>
    <t>234-4567-0254</t>
  </si>
  <si>
    <t>457-234-3456</t>
  </si>
  <si>
    <t>TWD</t>
  </si>
  <si>
    <t>AUD</t>
  </si>
  <si>
    <t>CAD</t>
  </si>
  <si>
    <t>Code</t>
  </si>
  <si>
    <t>CNY</t>
  </si>
  <si>
    <t>EUR</t>
  </si>
  <si>
    <t>HKD</t>
  </si>
  <si>
    <t>JPY</t>
  </si>
  <si>
    <t>MXN</t>
  </si>
  <si>
    <t>NZD</t>
  </si>
  <si>
    <t>SGD</t>
  </si>
  <si>
    <t>ZAR</t>
  </si>
  <si>
    <t>KRW</t>
  </si>
  <si>
    <t>CHF</t>
  </si>
  <si>
    <t>THB</t>
  </si>
  <si>
    <t>GBP</t>
  </si>
  <si>
    <t>sale</t>
  </si>
  <si>
    <t>Country Currency</t>
  </si>
  <si>
    <t>Australia Dollar</t>
  </si>
  <si>
    <t>Canada Dollar</t>
  </si>
  <si>
    <t>China Yuan</t>
  </si>
  <si>
    <t>Euro Zone</t>
  </si>
  <si>
    <t>Hong Kong Dollar</t>
  </si>
  <si>
    <t>Japan Yen</t>
  </si>
  <si>
    <t>Mexico Peso</t>
  </si>
  <si>
    <t>New Zealand Dollar</t>
  </si>
  <si>
    <t>Singa-pore Dollar</t>
  </si>
  <si>
    <t>South Africa Rand</t>
  </si>
  <si>
    <t>South Korean Won</t>
  </si>
  <si>
    <t>Switzer-land Franc</t>
  </si>
  <si>
    <t>Taiwan Dollar</t>
  </si>
  <si>
    <t>Thailand Baht</t>
  </si>
  <si>
    <t>United Kingdom Pound</t>
  </si>
  <si>
    <t>United States Dollar</t>
  </si>
  <si>
    <t>Country</t>
  </si>
  <si>
    <t>Year Closed
?</t>
  </si>
  <si>
    <t>Treasury Reporting Rates of Exchange | U.S. Treasury Fiscal Data</t>
  </si>
  <si>
    <t>ISIN</t>
  </si>
  <si>
    <t>ZIPcode</t>
  </si>
  <si>
    <t>Province</t>
  </si>
  <si>
    <t>Tax ID</t>
  </si>
  <si>
    <t>Date</t>
  </si>
  <si>
    <t>Has
Statement
?</t>
  </si>
  <si>
    <t>https://www.irs.gov/individuals/international-taxpayers/yearly-average-currency-exchange-rates</t>
  </si>
  <si>
    <t>Exchange
Rate Avg</t>
  </si>
  <si>
    <t>Exchange
Rate EoY</t>
  </si>
  <si>
    <t>Korean Won</t>
  </si>
  <si>
    <t>Fatca Lookup Search Page (irs.gov)</t>
  </si>
  <si>
    <t>查詢金融機構 GIIN</t>
  </si>
  <si>
    <t>2025.02.02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</si>
</sst>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0" fillId="0" borderId="0" xfId="2" applyFont="1"/>
    <xf numFmtId="0" fontId="4" fillId="0" borderId="0" xfId="2" applyFont="1"/>
    <xf numFmtId="0" fontId="5" fillId="0" borderId="0" xfId="2" applyFont="1"/>
    <xf numFmtId="43" fontId="0" fillId="0" borderId="0" xfId="2" applyNumberFormat="1" applyFont="1"/>
    <xf numFmtId="43" fontId="4" fillId="0" borderId="0" xfId="3" applyFont="1"/>
    <xf numFmtId="43" fontId="0" fillId="0" borderId="0" xfId="3" applyFont="1" applyAlignment="1"/>
    <xf numFmtId="43" fontId="4" fillId="0" borderId="0" xfId="2" applyNumberFormat="1" applyFont="1"/>
    <xf numFmtId="43" fontId="4" fillId="0" borderId="0" xfId="3" applyFont="1" applyAlignment="1"/>
    <xf numFmtId="0" fontId="7" fillId="0" borderId="0" xfId="4" applyFont="1"/>
    <xf numFmtId="0" fontId="9" fillId="0" borderId="0" xfId="4" applyFont="1"/>
    <xf numFmtId="0" fontId="9" fillId="0" borderId="0" xfId="4" applyFont="1" applyAlignment="1">
      <alignment horizontal="left"/>
    </xf>
    <xf numFmtId="0" fontId="8" fillId="0" borderId="0" xfId="0" applyFont="1"/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9" fillId="0" borderId="0" xfId="5" applyNumberFormat="1" applyFont="1" applyFill="1" applyAlignment="1"/>
    <xf numFmtId="2" fontId="9" fillId="0" borderId="0" xfId="4" applyNumberFormat="1" applyFont="1"/>
    <xf numFmtId="2" fontId="9" fillId="0" borderId="0" xfId="5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1" applyFont="1" applyBorder="1" applyAlignment="1">
      <alignment vertical="top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 wrapText="1"/>
    </xf>
    <xf numFmtId="0" fontId="15" fillId="0" borderId="0" xfId="1" applyFont="1" applyBorder="1" applyAlignment="1">
      <alignment vertical="top"/>
    </xf>
    <xf numFmtId="0" fontId="16" fillId="0" borderId="0" xfId="0" applyFont="1" applyAlignment="1">
      <alignment vertical="top"/>
    </xf>
    <xf numFmtId="164" fontId="16" fillId="0" borderId="0" xfId="0" applyNumberFormat="1" applyFont="1" applyAlignment="1">
      <alignment vertical="top" wrapText="1"/>
    </xf>
    <xf numFmtId="164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top"/>
    </xf>
    <xf numFmtId="164" fontId="11" fillId="0" borderId="0" xfId="0" applyNumberFormat="1" applyFont="1" applyAlignment="1">
      <alignment vertical="top" wrapText="1"/>
    </xf>
    <xf numFmtId="164" fontId="11" fillId="0" borderId="0" xfId="0" applyNumberFormat="1" applyFont="1" applyAlignment="1">
      <alignment vertical="top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0" borderId="0" xfId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1" applyAlignment="1">
      <alignment horizontal="left"/>
    </xf>
  </cellXfs>
  <cellStyles count="7">
    <cellStyle name="Comma 2" xfId="3" xr:uid="{00000000-0005-0000-0000-000000000000}"/>
    <cellStyle name="Comma 3" xfId="5" xr:uid="{00000000-0005-0000-0000-000001000000}"/>
    <cellStyle name="Hyperlink" xfId="1" builtinId="8"/>
    <cellStyle name="Normal" xfId="0" builtinId="0"/>
    <cellStyle name="Normal 2" xfId="2" xr:uid="{00000000-0005-0000-0000-000004000000}"/>
    <cellStyle name="Normal 2 2" xfId="4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irs.gov/app/fatcaFfiList/flu.jsf" TargetMode="External"/><Relationship Id="rId2" Type="http://schemas.openxmlformats.org/officeDocument/2006/relationships/hyperlink" Target="https://dforbesley.com/node/33/required_information_for_fbar_and_fatca/fbar" TargetMode="External"/><Relationship Id="rId1" Type="http://schemas.openxmlformats.org/officeDocument/2006/relationships/hyperlink" Target="https://dforbesley.com/node/33/required_information_for_fbar_and_fatca/ta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rs.gov/individuals/international-taxpayers/yearly-average-currency-exchange-rate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fiscaldata.treasury.gov/datasets/treasury-reporting-rates-exchange/treasury-reporting-rates-of-exchange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workbookViewId="0">
      <selection activeCell="L7" sqref="L7"/>
    </sheetView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9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9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5" s="2" customFormat="1" ht="45" x14ac:dyDescent="0.25">
      <c r="A1" s="3" t="s">
        <v>10</v>
      </c>
      <c r="B1" s="3" t="s">
        <v>37</v>
      </c>
      <c r="C1" s="3" t="s">
        <v>8</v>
      </c>
      <c r="D1" s="3" t="s">
        <v>7</v>
      </c>
      <c r="E1" s="4" t="s">
        <v>72</v>
      </c>
      <c r="F1" s="3" t="s">
        <v>73</v>
      </c>
      <c r="G1" s="3" t="s">
        <v>153</v>
      </c>
      <c r="H1" s="18" t="s">
        <v>11</v>
      </c>
      <c r="I1" s="18" t="s">
        <v>38</v>
      </c>
      <c r="J1" s="3" t="s">
        <v>75</v>
      </c>
      <c r="K1" s="3" t="s">
        <v>76</v>
      </c>
      <c r="L1" s="3" t="s">
        <v>154</v>
      </c>
      <c r="M1" s="18" t="s">
        <v>77</v>
      </c>
      <c r="N1" s="18" t="s">
        <v>78</v>
      </c>
      <c r="O1" s="3" t="s">
        <v>79</v>
      </c>
      <c r="P1" s="3" t="s">
        <v>80</v>
      </c>
      <c r="Q1" s="3" t="s">
        <v>6</v>
      </c>
      <c r="R1" s="3" t="s">
        <v>81</v>
      </c>
      <c r="S1" s="3" t="s">
        <v>82</v>
      </c>
      <c r="T1" s="3" t="s">
        <v>83</v>
      </c>
      <c r="U1" s="3" t="s">
        <v>84</v>
      </c>
      <c r="V1" s="3" t="s">
        <v>144</v>
      </c>
      <c r="W1" s="3" t="s">
        <v>85</v>
      </c>
      <c r="X1" s="3" t="s">
        <v>87</v>
      </c>
      <c r="Y1" s="3" t="s">
        <v>88</v>
      </c>
      <c r="Z1" s="3" t="s">
        <v>89</v>
      </c>
      <c r="AA1" s="3" t="s">
        <v>9</v>
      </c>
      <c r="AB1" s="3" t="s">
        <v>5</v>
      </c>
      <c r="AC1" s="3" t="s">
        <v>91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143</v>
      </c>
      <c r="AI1" s="3" t="s">
        <v>0</v>
      </c>
    </row>
    <row r="5" spans="1:35" x14ac:dyDescent="0.25">
      <c r="C5" s="1"/>
    </row>
    <row r="6" spans="1:35" x14ac:dyDescent="0.25">
      <c r="C6" s="1"/>
    </row>
    <row r="7" spans="1:35" x14ac:dyDescent="0.25">
      <c r="C7" s="1"/>
    </row>
    <row r="8" spans="1:35" x14ac:dyDescent="0.25">
      <c r="C8" s="1"/>
    </row>
    <row r="9" spans="1:35" x14ac:dyDescent="0.25">
      <c r="C9" s="1"/>
    </row>
    <row r="10" spans="1:35" x14ac:dyDescent="0.25">
      <c r="C10" s="1"/>
    </row>
    <row r="11" spans="1:35" x14ac:dyDescent="0.25">
      <c r="C11" s="1"/>
    </row>
    <row r="12" spans="1:35" x14ac:dyDescent="0.25">
      <c r="C12" s="1"/>
    </row>
    <row r="13" spans="1:35" x14ac:dyDescent="0.25">
      <c r="C13" s="1"/>
    </row>
    <row r="14" spans="1:35" x14ac:dyDescent="0.25">
      <c r="C14" s="1"/>
    </row>
    <row r="15" spans="1:35" x14ac:dyDescent="0.25">
      <c r="C15" s="1"/>
    </row>
    <row r="16" spans="1:35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tabSelected="1" workbookViewId="0">
      <selection activeCell="B1" sqref="B1:C1"/>
    </sheetView>
  </sheetViews>
  <sheetFormatPr defaultColWidth="9.140625" defaultRowHeight="15" x14ac:dyDescent="0.25"/>
  <cols>
    <col min="1" max="1" width="10.5703125" bestFit="1" customWidth="1"/>
    <col min="2" max="2" width="11" customWidth="1"/>
    <col min="3" max="3" width="30.5703125" customWidth="1"/>
    <col min="4" max="4" width="16" bestFit="1" customWidth="1"/>
    <col min="5" max="5" width="16.140625" bestFit="1" customWidth="1"/>
    <col min="6" max="6" width="9.28515625" bestFit="1" customWidth="1"/>
    <col min="7" max="8" width="8" bestFit="1" customWidth="1"/>
    <col min="9" max="9" width="12.28515625" bestFit="1" customWidth="1"/>
    <col min="10" max="10" width="9.5703125" bestFit="1" customWidth="1"/>
    <col min="11" max="12" width="10.42578125" bestFit="1" customWidth="1"/>
    <col min="13" max="13" width="10.5703125" bestFit="1" customWidth="1"/>
    <col min="14" max="14" width="12.28515625" bestFit="1" customWidth="1"/>
    <col min="15" max="15" width="9.5703125" bestFit="1" customWidth="1"/>
    <col min="16" max="16" width="9.28515625" bestFit="1" customWidth="1"/>
    <col min="17" max="18" width="9.140625" bestFit="1" customWidth="1"/>
    <col min="19" max="19" width="10.42578125" bestFit="1" customWidth="1"/>
    <col min="20" max="20" width="9.28515625" bestFit="1" customWidth="1"/>
    <col min="21" max="21" width="8.42578125" bestFit="1" customWidth="1"/>
    <col min="22" max="22" width="9" bestFit="1" customWidth="1"/>
    <col min="23" max="23" width="7.42578125" bestFit="1" customWidth="1"/>
    <col min="24" max="24" width="11.28515625" bestFit="1" customWidth="1"/>
    <col min="25" max="25" width="7.7109375" bestFit="1" customWidth="1"/>
    <col min="26" max="26" width="15.5703125" bestFit="1" customWidth="1"/>
    <col min="27" max="27" width="6.42578125" bestFit="1" customWidth="1"/>
    <col min="28" max="28" width="7.28515625" bestFit="1" customWidth="1"/>
    <col min="29" max="29" width="6" bestFit="1" customWidth="1"/>
    <col min="30" max="30" width="9.28515625" bestFit="1" customWidth="1"/>
  </cols>
  <sheetData>
    <row r="1" spans="1:3" x14ac:dyDescent="0.25">
      <c r="A1" t="s">
        <v>13</v>
      </c>
      <c r="B1" s="45" t="s">
        <v>158</v>
      </c>
      <c r="C1" s="45"/>
    </row>
    <row r="2" spans="1:3" x14ac:dyDescent="0.25">
      <c r="A2" t="s">
        <v>14</v>
      </c>
      <c r="B2" s="46" t="s">
        <v>15</v>
      </c>
      <c r="C2" s="46"/>
    </row>
    <row r="4" spans="1:3" x14ac:dyDescent="0.25">
      <c r="A4" t="s">
        <v>157</v>
      </c>
      <c r="C4" s="24"/>
    </row>
    <row r="5" spans="1:3" x14ac:dyDescent="0.25">
      <c r="B5" s="24" t="s">
        <v>156</v>
      </c>
    </row>
  </sheetData>
  <mergeCells count="2">
    <mergeCell ref="B1:C1"/>
    <mergeCell ref="B2:C2"/>
  </mergeCells>
  <hyperlinks>
    <hyperlink ref="B2" r:id="rId1" xr:uid="{00000000-0004-0000-0400-000000000000}"/>
    <hyperlink ref="B2:C2" r:id="rId2" display="申報肥爸(FBAR)、肥咖(FATCA)所需的資料" xr:uid="{10FA2E8D-A273-4E5C-B2DB-6DBAE6321C7F}"/>
    <hyperlink ref="B5" r:id="rId3" display="https://apps.irs.gov/app/fatcaFfiList/flu.jsf" xr:uid="{AE436FD3-B064-46A5-A954-7BBFFDC15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FFB5-DF12-4747-9753-1624073D6E02}">
  <dimension ref="A1:AI22"/>
  <sheetViews>
    <sheetView workbookViewId="0">
      <selection activeCell="W3" sqref="W3"/>
    </sheetView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9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9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5" s="2" customFormat="1" ht="75" x14ac:dyDescent="0.25">
      <c r="A1" s="3" t="s">
        <v>10</v>
      </c>
      <c r="B1" s="3" t="s">
        <v>37</v>
      </c>
      <c r="C1" s="3" t="s">
        <v>8</v>
      </c>
      <c r="D1" s="3" t="s">
        <v>7</v>
      </c>
      <c r="E1" s="4" t="s">
        <v>72</v>
      </c>
      <c r="F1" s="3" t="s">
        <v>73</v>
      </c>
      <c r="G1" s="3" t="s">
        <v>153</v>
      </c>
      <c r="H1" s="18" t="s">
        <v>11</v>
      </c>
      <c r="I1" s="18" t="s">
        <v>38</v>
      </c>
      <c r="J1" s="3" t="s">
        <v>75</v>
      </c>
      <c r="K1" s="3" t="s">
        <v>76</v>
      </c>
      <c r="L1" s="3" t="s">
        <v>154</v>
      </c>
      <c r="M1" s="18" t="s">
        <v>77</v>
      </c>
      <c r="N1" s="18" t="s">
        <v>78</v>
      </c>
      <c r="O1" s="3" t="s">
        <v>79</v>
      </c>
      <c r="P1" s="3" t="s">
        <v>80</v>
      </c>
      <c r="Q1" s="3" t="s">
        <v>6</v>
      </c>
      <c r="R1" s="3" t="s">
        <v>81</v>
      </c>
      <c r="S1" s="3" t="s">
        <v>82</v>
      </c>
      <c r="T1" s="3" t="s">
        <v>83</v>
      </c>
      <c r="U1" s="3" t="s">
        <v>84</v>
      </c>
      <c r="V1" s="3" t="s">
        <v>144</v>
      </c>
      <c r="W1" s="3" t="s">
        <v>85</v>
      </c>
      <c r="X1" s="3" t="s">
        <v>87</v>
      </c>
      <c r="Y1" s="3" t="s">
        <v>88</v>
      </c>
      <c r="Z1" s="3" t="s">
        <v>89</v>
      </c>
      <c r="AA1" s="3" t="s">
        <v>9</v>
      </c>
      <c r="AB1" s="3" t="s">
        <v>5</v>
      </c>
      <c r="AC1" s="3" t="s">
        <v>91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143</v>
      </c>
      <c r="AI1" s="3" t="s">
        <v>0</v>
      </c>
    </row>
    <row r="5" spans="1:35" x14ac:dyDescent="0.25">
      <c r="C5" s="1"/>
    </row>
    <row r="6" spans="1:35" x14ac:dyDescent="0.25">
      <c r="C6" s="1"/>
    </row>
    <row r="7" spans="1:35" x14ac:dyDescent="0.25">
      <c r="C7" s="1"/>
    </row>
    <row r="8" spans="1:35" x14ac:dyDescent="0.25">
      <c r="C8" s="1"/>
    </row>
    <row r="9" spans="1:35" x14ac:dyDescent="0.25">
      <c r="C9" s="1"/>
    </row>
    <row r="10" spans="1:35" x14ac:dyDescent="0.25">
      <c r="C10" s="1"/>
    </row>
    <row r="11" spans="1:35" x14ac:dyDescent="0.25">
      <c r="C11" s="1"/>
    </row>
    <row r="12" spans="1:35" x14ac:dyDescent="0.25">
      <c r="C12" s="1"/>
    </row>
    <row r="13" spans="1:35" x14ac:dyDescent="0.25">
      <c r="C13" s="1"/>
    </row>
    <row r="14" spans="1:35" x14ac:dyDescent="0.25">
      <c r="C14" s="1"/>
    </row>
    <row r="15" spans="1:35" x14ac:dyDescent="0.25">
      <c r="C15" s="1"/>
    </row>
    <row r="16" spans="1:35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DB18-1499-4749-AEA0-9EC1C538DA9C}">
  <dimension ref="A1:AI22"/>
  <sheetViews>
    <sheetView workbookViewId="0">
      <selection activeCell="L27" sqref="L27"/>
    </sheetView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9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9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5" s="2" customFormat="1" ht="75" x14ac:dyDescent="0.25">
      <c r="A1" s="3" t="s">
        <v>10</v>
      </c>
      <c r="B1" s="3" t="s">
        <v>37</v>
      </c>
      <c r="C1" s="3" t="s">
        <v>8</v>
      </c>
      <c r="D1" s="3" t="s">
        <v>7</v>
      </c>
      <c r="E1" s="4" t="s">
        <v>72</v>
      </c>
      <c r="F1" s="3" t="s">
        <v>73</v>
      </c>
      <c r="G1" s="3" t="s">
        <v>153</v>
      </c>
      <c r="H1" s="18" t="s">
        <v>11</v>
      </c>
      <c r="I1" s="18" t="s">
        <v>38</v>
      </c>
      <c r="J1" s="3" t="s">
        <v>75</v>
      </c>
      <c r="K1" s="3" t="s">
        <v>76</v>
      </c>
      <c r="L1" s="3" t="s">
        <v>154</v>
      </c>
      <c r="M1" s="18" t="s">
        <v>77</v>
      </c>
      <c r="N1" s="18" t="s">
        <v>78</v>
      </c>
      <c r="O1" s="3" t="s">
        <v>79</v>
      </c>
      <c r="P1" s="3" t="s">
        <v>80</v>
      </c>
      <c r="Q1" s="3" t="s">
        <v>6</v>
      </c>
      <c r="R1" s="3" t="s">
        <v>81</v>
      </c>
      <c r="S1" s="3" t="s">
        <v>82</v>
      </c>
      <c r="T1" s="3" t="s">
        <v>83</v>
      </c>
      <c r="U1" s="3" t="s">
        <v>84</v>
      </c>
      <c r="V1" s="3" t="s">
        <v>144</v>
      </c>
      <c r="W1" s="3" t="s">
        <v>85</v>
      </c>
      <c r="X1" s="3" t="s">
        <v>87</v>
      </c>
      <c r="Y1" s="3" t="s">
        <v>88</v>
      </c>
      <c r="Z1" s="3" t="s">
        <v>89</v>
      </c>
      <c r="AA1" s="3" t="s">
        <v>9</v>
      </c>
      <c r="AB1" s="3" t="s">
        <v>5</v>
      </c>
      <c r="AC1" s="3" t="s">
        <v>91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143</v>
      </c>
      <c r="AI1" s="3" t="s">
        <v>0</v>
      </c>
    </row>
    <row r="5" spans="1:35" x14ac:dyDescent="0.25">
      <c r="C5" s="1"/>
    </row>
    <row r="6" spans="1:35" x14ac:dyDescent="0.25">
      <c r="C6" s="1"/>
    </row>
    <row r="7" spans="1:35" x14ac:dyDescent="0.25">
      <c r="C7" s="1"/>
    </row>
    <row r="8" spans="1:35" x14ac:dyDescent="0.25">
      <c r="C8" s="1"/>
    </row>
    <row r="9" spans="1:35" x14ac:dyDescent="0.25">
      <c r="C9" s="1"/>
    </row>
    <row r="10" spans="1:35" x14ac:dyDescent="0.25">
      <c r="C10" s="1"/>
    </row>
    <row r="11" spans="1:35" x14ac:dyDescent="0.25">
      <c r="C11" s="1"/>
    </row>
    <row r="12" spans="1:35" x14ac:dyDescent="0.25">
      <c r="C12" s="1"/>
    </row>
    <row r="13" spans="1:35" x14ac:dyDescent="0.25">
      <c r="C13" s="1"/>
    </row>
    <row r="14" spans="1:35" x14ac:dyDescent="0.25">
      <c r="C14" s="1"/>
    </row>
    <row r="15" spans="1:35" x14ac:dyDescent="0.25">
      <c r="C15" s="1"/>
    </row>
    <row r="16" spans="1:35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D47C-EF4D-4369-B8BD-40DD25778189}">
  <dimension ref="A1:R1"/>
  <sheetViews>
    <sheetView workbookViewId="0"/>
  </sheetViews>
  <sheetFormatPr defaultRowHeight="15" x14ac:dyDescent="0.25"/>
  <cols>
    <col min="13" max="13" width="10.28515625" customWidth="1"/>
  </cols>
  <sheetData>
    <row r="1" spans="1:18" ht="45" x14ac:dyDescent="0.25">
      <c r="A1" s="3" t="s">
        <v>10</v>
      </c>
      <c r="B1" s="3" t="s">
        <v>37</v>
      </c>
      <c r="C1" s="3" t="s">
        <v>8</v>
      </c>
      <c r="D1" s="3" t="s">
        <v>146</v>
      </c>
      <c r="E1" s="4" t="s">
        <v>72</v>
      </c>
      <c r="F1" s="3" t="s">
        <v>73</v>
      </c>
      <c r="G1" s="3" t="s">
        <v>74</v>
      </c>
      <c r="H1" s="3" t="s">
        <v>149</v>
      </c>
      <c r="I1" s="3" t="s">
        <v>150</v>
      </c>
      <c r="J1" s="3" t="s">
        <v>82</v>
      </c>
      <c r="K1" s="18" t="s">
        <v>79</v>
      </c>
      <c r="L1" s="18" t="s">
        <v>80</v>
      </c>
      <c r="M1" s="18" t="s">
        <v>151</v>
      </c>
      <c r="N1" s="18" t="s">
        <v>4</v>
      </c>
      <c r="O1" s="18" t="s">
        <v>3</v>
      </c>
      <c r="P1" s="18" t="s">
        <v>148</v>
      </c>
      <c r="Q1" s="18" t="s">
        <v>143</v>
      </c>
      <c r="R1" s="18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4"/>
  <sheetViews>
    <sheetView workbookViewId="0"/>
  </sheetViews>
  <sheetFormatPr defaultColWidth="12.5703125" defaultRowHeight="15" x14ac:dyDescent="0.25"/>
  <cols>
    <col min="1" max="1" width="5" style="7" bestFit="1" customWidth="1"/>
    <col min="2" max="2" width="3.140625" style="7" bestFit="1" customWidth="1"/>
    <col min="3" max="3" width="5.28515625" style="7" bestFit="1" customWidth="1"/>
    <col min="4" max="4" width="7.42578125" style="7" bestFit="1" customWidth="1"/>
    <col min="5" max="5" width="11.7109375" style="7" bestFit="1" customWidth="1"/>
    <col min="6" max="6" width="12.140625" style="7" bestFit="1" customWidth="1"/>
    <col min="7" max="7" width="7.85546875" style="7" bestFit="1" customWidth="1"/>
    <col min="8" max="8" width="7.42578125" style="7" bestFit="1" customWidth="1"/>
    <col min="9" max="9" width="11.7109375" style="7" bestFit="1" customWidth="1"/>
    <col min="10" max="10" width="7.42578125" style="7" bestFit="1" customWidth="1"/>
    <col min="11" max="11" width="9.5703125" style="7" bestFit="1" customWidth="1"/>
    <col min="12" max="12" width="10" style="7" bestFit="1" customWidth="1"/>
    <col min="13" max="13" width="7.85546875" style="7" bestFit="1" customWidth="1"/>
    <col min="14" max="14" width="14" style="7" bestFit="1" customWidth="1"/>
    <col min="15" max="15" width="7.42578125" style="7" bestFit="1" customWidth="1"/>
    <col min="16" max="16" width="5.7109375" style="7" bestFit="1" customWidth="1"/>
    <col min="17" max="17" width="5.28515625" style="7" bestFit="1" customWidth="1"/>
    <col min="18" max="21" width="7.42578125" style="7" bestFit="1" customWidth="1"/>
    <col min="22" max="16384" width="12.5703125" style="7"/>
  </cols>
  <sheetData>
    <row r="1" spans="1:21" x14ac:dyDescent="0.25">
      <c r="A1" s="6" t="s">
        <v>16</v>
      </c>
      <c r="B1" s="6" t="s">
        <v>17</v>
      </c>
      <c r="C1" s="6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  <c r="I1" s="6" t="s">
        <v>24</v>
      </c>
      <c r="J1" s="7" t="s">
        <v>25</v>
      </c>
      <c r="K1" s="7" t="s">
        <v>26</v>
      </c>
      <c r="L1" s="7" t="s">
        <v>27</v>
      </c>
      <c r="M1" s="7" t="s">
        <v>28</v>
      </c>
      <c r="N1" s="6" t="s">
        <v>29</v>
      </c>
      <c r="O1" s="6" t="s">
        <v>30</v>
      </c>
      <c r="P1" s="7" t="s">
        <v>31</v>
      </c>
      <c r="Q1" s="7" t="s">
        <v>32</v>
      </c>
      <c r="R1" s="7" t="s">
        <v>33</v>
      </c>
      <c r="S1" s="7" t="s">
        <v>34</v>
      </c>
      <c r="T1" s="7" t="s">
        <v>35</v>
      </c>
      <c r="U1" s="7" t="s">
        <v>36</v>
      </c>
    </row>
    <row r="2" spans="1:21" x14ac:dyDescent="0.25">
      <c r="B2" s="6">
        <v>1</v>
      </c>
      <c r="L2" s="8"/>
      <c r="N2" s="8"/>
    </row>
    <row r="3" spans="1:21" x14ac:dyDescent="0.25">
      <c r="B3" s="7">
        <v>2</v>
      </c>
      <c r="L3" s="8"/>
    </row>
    <row r="4" spans="1:21" x14ac:dyDescent="0.25">
      <c r="B4" s="6">
        <v>3</v>
      </c>
      <c r="L4" s="8"/>
    </row>
    <row r="5" spans="1:21" x14ac:dyDescent="0.25">
      <c r="B5" s="7">
        <v>4</v>
      </c>
      <c r="L5" s="8"/>
    </row>
    <row r="6" spans="1:21" x14ac:dyDescent="0.25">
      <c r="B6" s="6">
        <v>5</v>
      </c>
      <c r="L6" s="8"/>
    </row>
    <row r="7" spans="1:21" x14ac:dyDescent="0.25">
      <c r="B7" s="7">
        <v>6</v>
      </c>
      <c r="L7" s="8"/>
    </row>
    <row r="8" spans="1:21" x14ac:dyDescent="0.25">
      <c r="B8" s="6">
        <v>7</v>
      </c>
      <c r="L8" s="8"/>
    </row>
    <row r="9" spans="1:21" x14ac:dyDescent="0.25">
      <c r="B9" s="7">
        <v>8</v>
      </c>
      <c r="L9" s="8"/>
    </row>
    <row r="10" spans="1:21" x14ac:dyDescent="0.25">
      <c r="B10" s="6">
        <v>9</v>
      </c>
      <c r="L10" s="8"/>
    </row>
    <row r="11" spans="1:21" x14ac:dyDescent="0.25">
      <c r="B11" s="7">
        <v>10</v>
      </c>
      <c r="L11" s="8"/>
    </row>
    <row r="12" spans="1:21" x14ac:dyDescent="0.25">
      <c r="B12" s="6">
        <v>11</v>
      </c>
      <c r="L12" s="8"/>
    </row>
    <row r="13" spans="1:21" x14ac:dyDescent="0.25">
      <c r="B13" s="7">
        <v>12</v>
      </c>
      <c r="L13" s="8"/>
    </row>
    <row r="14" spans="1:21" x14ac:dyDescent="0.25">
      <c r="A14" s="6"/>
      <c r="C14" s="6"/>
      <c r="D14" s="6"/>
      <c r="O14" s="9"/>
    </row>
    <row r="15" spans="1:21" x14ac:dyDescent="0.25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8" spans="2:15" x14ac:dyDescent="0.25">
      <c r="B18" s="6"/>
      <c r="C18" s="6"/>
      <c r="D18" s="6"/>
    </row>
    <row r="20" spans="2:15" x14ac:dyDescent="0.25">
      <c r="B20" s="6"/>
      <c r="C20" s="6"/>
      <c r="D20" s="6"/>
      <c r="O20" s="12"/>
    </row>
    <row r="21" spans="2:15" x14ac:dyDescent="0.25"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3"/>
    </row>
    <row r="23" spans="2:15" x14ac:dyDescent="0.25">
      <c r="B23" s="6"/>
      <c r="C23" s="6"/>
      <c r="D23" s="6"/>
      <c r="O23" s="12"/>
    </row>
    <row r="24" spans="2:15" x14ac:dyDescent="0.25"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A0C-C7AC-46E4-B27D-C9F5B7C1D76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0AB7-5011-4876-A60D-081FF4103524}">
  <dimension ref="A1:S17"/>
  <sheetViews>
    <sheetView workbookViewId="0">
      <selection activeCell="T9" sqref="T9"/>
    </sheetView>
  </sheetViews>
  <sheetFormatPr defaultRowHeight="15" x14ac:dyDescent="0.25"/>
  <cols>
    <col min="1" max="16" width="9.140625" style="44" customWidth="1"/>
    <col min="17" max="16384" width="9.140625" style="44"/>
  </cols>
  <sheetData>
    <row r="1" spans="1:19" s="3" customFormat="1" ht="45" x14ac:dyDescent="0.25">
      <c r="A1" s="3" t="s">
        <v>126</v>
      </c>
      <c r="B1" s="3" t="s">
        <v>127</v>
      </c>
      <c r="C1" s="3" t="s">
        <v>128</v>
      </c>
      <c r="D1" s="3" t="s">
        <v>129</v>
      </c>
      <c r="E1" s="3" t="s">
        <v>130</v>
      </c>
      <c r="F1" s="3" t="s">
        <v>131</v>
      </c>
      <c r="G1" s="3" t="s">
        <v>132</v>
      </c>
      <c r="H1" s="3" t="s">
        <v>133</v>
      </c>
      <c r="I1" s="3" t="s">
        <v>134</v>
      </c>
      <c r="J1" s="3" t="s">
        <v>135</v>
      </c>
      <c r="K1" s="3" t="s">
        <v>136</v>
      </c>
      <c r="L1" s="3" t="s">
        <v>137</v>
      </c>
      <c r="M1" s="3" t="s">
        <v>138</v>
      </c>
      <c r="N1" s="3" t="s">
        <v>139</v>
      </c>
      <c r="O1" s="3" t="s">
        <v>140</v>
      </c>
      <c r="P1" s="3" t="s">
        <v>141</v>
      </c>
      <c r="Q1" s="3" t="s">
        <v>142</v>
      </c>
    </row>
    <row r="2" spans="1:19" s="23" customFormat="1" x14ac:dyDescent="0.25">
      <c r="A2" s="23" t="s">
        <v>112</v>
      </c>
      <c r="B2" s="23" t="s">
        <v>110</v>
      </c>
      <c r="C2" s="23" t="s">
        <v>111</v>
      </c>
      <c r="D2" s="23" t="s">
        <v>113</v>
      </c>
      <c r="E2" s="23" t="s">
        <v>114</v>
      </c>
      <c r="F2" s="3" t="s">
        <v>115</v>
      </c>
      <c r="G2" s="23" t="s">
        <v>116</v>
      </c>
      <c r="H2" s="23" t="s">
        <v>117</v>
      </c>
      <c r="I2" s="23" t="s">
        <v>118</v>
      </c>
      <c r="J2" s="23" t="s">
        <v>119</v>
      </c>
      <c r="K2" s="23" t="s">
        <v>120</v>
      </c>
      <c r="L2" s="23" t="s">
        <v>121</v>
      </c>
      <c r="M2" s="23" t="s">
        <v>122</v>
      </c>
      <c r="N2" s="3" t="s">
        <v>109</v>
      </c>
      <c r="O2" s="23" t="s">
        <v>123</v>
      </c>
      <c r="P2" s="23" t="s">
        <v>124</v>
      </c>
      <c r="Q2" s="23" t="s">
        <v>66</v>
      </c>
      <c r="R2" s="43"/>
    </row>
    <row r="3" spans="1:19" s="28" customFormat="1" x14ac:dyDescent="0.25">
      <c r="A3" s="28">
        <v>2024</v>
      </c>
      <c r="B3" s="29">
        <v>1.516</v>
      </c>
      <c r="C3" s="29">
        <v>1.37</v>
      </c>
      <c r="D3" s="29">
        <v>7.1890000000000001</v>
      </c>
      <c r="E3" s="29">
        <v>0.92400000000000004</v>
      </c>
      <c r="F3" s="30">
        <v>7.8029999999999999</v>
      </c>
      <c r="G3" s="29">
        <v>151.35300000000001</v>
      </c>
      <c r="H3" s="29">
        <v>18.329999999999998</v>
      </c>
      <c r="I3" s="29">
        <v>1.6539999999999999</v>
      </c>
      <c r="J3" s="29">
        <v>1.3360000000000001</v>
      </c>
      <c r="K3" s="29">
        <v>18.326000000000001</v>
      </c>
      <c r="L3" s="29">
        <v>1364.153</v>
      </c>
      <c r="M3" s="29">
        <v>0.88100000000000001</v>
      </c>
      <c r="N3" s="30">
        <v>32.116999999999997</v>
      </c>
      <c r="O3" s="29">
        <v>35.267000000000003</v>
      </c>
      <c r="P3" s="29">
        <v>0.78300000000000003</v>
      </c>
      <c r="Q3" s="28">
        <v>1</v>
      </c>
      <c r="R3" s="31"/>
    </row>
    <row r="4" spans="1:19" s="32" customFormat="1" x14ac:dyDescent="0.25">
      <c r="A4" s="32">
        <v>2023</v>
      </c>
      <c r="B4" s="33">
        <v>1.506</v>
      </c>
      <c r="C4" s="33">
        <v>1.35</v>
      </c>
      <c r="D4" s="33">
        <v>7.0750000000000002</v>
      </c>
      <c r="E4" s="33">
        <v>0.92400000000000004</v>
      </c>
      <c r="F4" s="34">
        <v>7.8289999999999997</v>
      </c>
      <c r="G4" s="33">
        <v>140.511</v>
      </c>
      <c r="H4" s="34">
        <v>17.733000000000001</v>
      </c>
      <c r="I4" s="35">
        <v>1.63</v>
      </c>
      <c r="J4" s="34">
        <v>1.343</v>
      </c>
      <c r="K4" s="34">
        <v>18.457000000000001</v>
      </c>
      <c r="L4" s="34">
        <v>1306.6859999999999</v>
      </c>
      <c r="M4" s="35">
        <v>0.89900000000000002</v>
      </c>
      <c r="N4" s="33">
        <v>31.16</v>
      </c>
      <c r="O4" s="34">
        <v>34.802</v>
      </c>
      <c r="P4" s="34">
        <v>0.80400000000000005</v>
      </c>
      <c r="Q4" s="36">
        <v>1</v>
      </c>
      <c r="R4" s="36"/>
      <c r="S4" s="36"/>
    </row>
    <row r="5" spans="1:19" s="37" customFormat="1" x14ac:dyDescent="0.25">
      <c r="A5" s="37">
        <v>2022</v>
      </c>
      <c r="B5" s="42">
        <v>1.4419999999999999</v>
      </c>
      <c r="C5" s="42">
        <v>1.3009999999999999</v>
      </c>
      <c r="D5" s="42">
        <v>6.73</v>
      </c>
      <c r="E5" s="42">
        <v>0.95099999999999996</v>
      </c>
      <c r="F5" s="42">
        <v>7.8310000000000004</v>
      </c>
      <c r="G5" s="42">
        <v>131.45400000000001</v>
      </c>
      <c r="H5" s="42">
        <v>20.11</v>
      </c>
      <c r="I5" s="42">
        <v>1.5780000000000001</v>
      </c>
      <c r="J5" s="42">
        <v>1.379</v>
      </c>
      <c r="K5" s="42">
        <v>16.376999999999999</v>
      </c>
      <c r="L5" s="42">
        <v>1291.729</v>
      </c>
      <c r="M5" s="42">
        <v>0.95499999999999996</v>
      </c>
      <c r="N5" s="42">
        <v>29.812999999999999</v>
      </c>
      <c r="O5" s="42">
        <v>35.043999999999997</v>
      </c>
      <c r="P5" s="42">
        <v>0.81100000000000005</v>
      </c>
      <c r="Q5" s="41">
        <v>1</v>
      </c>
    </row>
    <row r="6" spans="1:19" s="25" customFormat="1" x14ac:dyDescent="0.25">
      <c r="A6" s="25">
        <v>2021</v>
      </c>
      <c r="B6" s="25">
        <v>1.3320000000000001</v>
      </c>
      <c r="C6" s="25">
        <v>1.254</v>
      </c>
      <c r="D6" s="25">
        <v>6.452</v>
      </c>
      <c r="E6" s="25">
        <v>0.84599999999999997</v>
      </c>
      <c r="F6" s="26">
        <v>7.7729999999999997</v>
      </c>
      <c r="G6" s="25">
        <v>109.81699999999999</v>
      </c>
      <c r="H6" s="25">
        <v>20.283999999999999</v>
      </c>
      <c r="I6" s="25">
        <v>1.415</v>
      </c>
      <c r="J6" s="25">
        <v>1.3440000000000001</v>
      </c>
      <c r="K6" s="25">
        <v>14.789</v>
      </c>
      <c r="L6" s="25">
        <v>1144.883</v>
      </c>
      <c r="M6" s="25">
        <v>0.91400000000000003</v>
      </c>
      <c r="N6" s="26">
        <v>27.931999999999999</v>
      </c>
      <c r="O6" s="25">
        <v>31.997</v>
      </c>
      <c r="P6" s="25">
        <v>0.77900000000000003</v>
      </c>
      <c r="Q6" s="25">
        <v>1</v>
      </c>
      <c r="R6" s="27"/>
    </row>
    <row r="7" spans="1:19" s="28" customFormat="1" x14ac:dyDescent="0.25">
      <c r="A7" s="28">
        <v>2020</v>
      </c>
      <c r="B7" s="29">
        <v>1.452</v>
      </c>
      <c r="C7" s="29">
        <v>1.341</v>
      </c>
      <c r="D7" s="29">
        <v>6.9</v>
      </c>
      <c r="E7" s="29">
        <v>0.877</v>
      </c>
      <c r="F7" s="30">
        <v>7.7560000000000002</v>
      </c>
      <c r="G7" s="29">
        <v>106.72499999999999</v>
      </c>
      <c r="H7" s="29">
        <v>21.466000000000001</v>
      </c>
      <c r="I7" s="29">
        <v>1.54</v>
      </c>
      <c r="J7" s="29">
        <v>1.379</v>
      </c>
      <c r="K7" s="29">
        <v>16.457999999999998</v>
      </c>
      <c r="L7" s="29">
        <v>1179.1990000000001</v>
      </c>
      <c r="M7" s="29">
        <v>0.93899999999999995</v>
      </c>
      <c r="N7" s="30">
        <v>29.46</v>
      </c>
      <c r="O7" s="29">
        <v>31.271000000000001</v>
      </c>
      <c r="P7" s="29">
        <v>0.77900000000000003</v>
      </c>
      <c r="Q7" s="28">
        <v>1</v>
      </c>
      <c r="R7" s="31"/>
    </row>
    <row r="8" spans="1:19" s="32" customFormat="1" x14ac:dyDescent="0.25">
      <c r="A8" s="32">
        <v>2019</v>
      </c>
      <c r="B8" s="33">
        <v>1.4390000000000001</v>
      </c>
      <c r="C8" s="33">
        <v>1.327</v>
      </c>
      <c r="D8" s="33">
        <v>6.91</v>
      </c>
      <c r="E8" s="33">
        <v>0.89300000000000002</v>
      </c>
      <c r="F8" s="34">
        <v>7.835</v>
      </c>
      <c r="G8" s="33">
        <v>109.008</v>
      </c>
      <c r="H8" s="34">
        <v>19.245999999999999</v>
      </c>
      <c r="I8" s="35">
        <v>1.518</v>
      </c>
      <c r="J8" s="34">
        <v>1.3640000000000001</v>
      </c>
      <c r="K8" s="34">
        <v>14.448</v>
      </c>
      <c r="L8" s="34">
        <v>1165.6969999999999</v>
      </c>
      <c r="M8" s="35">
        <v>0.99399999999999999</v>
      </c>
      <c r="N8" s="33">
        <v>30.898</v>
      </c>
      <c r="O8" s="34">
        <v>31.032</v>
      </c>
      <c r="P8" s="34">
        <v>0.78400000000000003</v>
      </c>
      <c r="Q8" s="36">
        <v>1</v>
      </c>
      <c r="R8" s="36"/>
      <c r="S8" s="36"/>
    </row>
    <row r="9" spans="1:19" s="37" customFormat="1" x14ac:dyDescent="0.25">
      <c r="A9" s="37">
        <v>2018</v>
      </c>
      <c r="B9" s="38">
        <v>1.34</v>
      </c>
      <c r="C9" s="38">
        <v>1.2969999999999999</v>
      </c>
      <c r="D9" s="38">
        <v>6.62</v>
      </c>
      <c r="E9" s="38">
        <v>0.84799999999999998</v>
      </c>
      <c r="F9" s="39">
        <v>7.8380000000000001</v>
      </c>
      <c r="G9" s="38">
        <v>110.42400000000001</v>
      </c>
      <c r="H9" s="39">
        <v>19.227</v>
      </c>
      <c r="I9" s="40">
        <v>1.4470000000000001</v>
      </c>
      <c r="J9" s="39">
        <v>1.349</v>
      </c>
      <c r="K9" s="39">
        <v>13.257999999999999</v>
      </c>
      <c r="L9" s="39">
        <v>1100.587</v>
      </c>
      <c r="M9" s="40">
        <v>0.97899999999999998</v>
      </c>
      <c r="N9" s="38">
        <v>30.152000000000001</v>
      </c>
      <c r="O9" s="39">
        <v>32.317</v>
      </c>
      <c r="P9" s="39">
        <v>0.75</v>
      </c>
      <c r="Q9" s="41">
        <v>1</v>
      </c>
    </row>
    <row r="10" spans="1:19" s="25" customFormat="1" x14ac:dyDescent="0.25">
      <c r="A10" s="25">
        <v>2017</v>
      </c>
      <c r="B10" s="25">
        <v>1.3580000000000001</v>
      </c>
      <c r="C10" s="25">
        <v>1.35</v>
      </c>
      <c r="D10" s="25">
        <v>7.03</v>
      </c>
      <c r="E10" s="25">
        <v>0.92300000000000004</v>
      </c>
      <c r="F10" s="26">
        <v>8.1050000000000004</v>
      </c>
      <c r="G10" s="25">
        <v>116.667</v>
      </c>
      <c r="H10" s="25">
        <v>19.678999999999998</v>
      </c>
      <c r="I10" s="25">
        <v>1.4650000000000001</v>
      </c>
      <c r="J10" s="25">
        <v>1.4370000000000001</v>
      </c>
      <c r="K10" s="25">
        <v>13.859</v>
      </c>
      <c r="L10" s="25">
        <v>1178.585</v>
      </c>
      <c r="M10" s="25">
        <v>1.024</v>
      </c>
      <c r="N10" s="26">
        <v>31.683</v>
      </c>
      <c r="O10" s="25">
        <v>35.372</v>
      </c>
      <c r="P10" s="25">
        <v>0.80800000000000005</v>
      </c>
      <c r="Q10" s="25">
        <v>1</v>
      </c>
      <c r="R10" s="27"/>
    </row>
    <row r="11" spans="1:19" s="28" customFormat="1" x14ac:dyDescent="0.25">
      <c r="A11" s="28">
        <v>2016</v>
      </c>
      <c r="B11" s="29">
        <v>1.4</v>
      </c>
      <c r="C11" s="29">
        <v>1.379</v>
      </c>
      <c r="D11" s="29">
        <v>6.91</v>
      </c>
      <c r="E11" s="29">
        <v>0.94</v>
      </c>
      <c r="F11" s="30">
        <v>8.0730000000000004</v>
      </c>
      <c r="G11" s="29">
        <v>113.13800000000001</v>
      </c>
      <c r="H11" s="29">
        <v>19.434999999999999</v>
      </c>
      <c r="I11" s="29">
        <v>1.494</v>
      </c>
      <c r="J11" s="29">
        <v>1.4370000000000001</v>
      </c>
      <c r="K11" s="29">
        <v>15.319000000000001</v>
      </c>
      <c r="L11" s="29">
        <v>1211.1210000000001</v>
      </c>
      <c r="M11" s="29">
        <v>1.0249999999999999</v>
      </c>
      <c r="N11" s="30">
        <v>33.585999999999999</v>
      </c>
      <c r="O11" s="29">
        <v>36.777999999999999</v>
      </c>
      <c r="P11" s="29">
        <v>0.77</v>
      </c>
      <c r="Q11" s="28">
        <v>1</v>
      </c>
      <c r="R11" s="31"/>
    </row>
    <row r="12" spans="1:19" s="32" customFormat="1" x14ac:dyDescent="0.25">
      <c r="A12" s="32">
        <v>2015</v>
      </c>
      <c r="B12" s="33">
        <v>1.345</v>
      </c>
      <c r="C12" s="33">
        <v>1.329</v>
      </c>
      <c r="D12" s="33">
        <v>6.4889999999999999</v>
      </c>
      <c r="E12" s="33">
        <v>0.93700000000000006</v>
      </c>
      <c r="F12" s="34">
        <v>8.0619999999999994</v>
      </c>
      <c r="G12" s="33">
        <v>125.911</v>
      </c>
      <c r="H12" s="34">
        <v>16.504999999999999</v>
      </c>
      <c r="I12" s="35">
        <v>1.492</v>
      </c>
      <c r="J12" s="34">
        <v>1.43</v>
      </c>
      <c r="K12" s="34">
        <v>13.281000000000001</v>
      </c>
      <c r="L12" s="34">
        <v>1179.1279999999999</v>
      </c>
      <c r="M12" s="35">
        <v>1.0009999999999999</v>
      </c>
      <c r="N12" s="33">
        <v>33.088999999999999</v>
      </c>
      <c r="O12" s="34">
        <v>35.679000000000002</v>
      </c>
      <c r="P12" s="34">
        <v>0.68100000000000005</v>
      </c>
      <c r="Q12" s="36">
        <v>1</v>
      </c>
      <c r="R12" s="36"/>
      <c r="S12" s="36"/>
    </row>
    <row r="13" spans="1:19" s="37" customFormat="1" x14ac:dyDescent="0.25">
      <c r="A13" s="37">
        <v>2014</v>
      </c>
      <c r="B13" s="38">
        <v>1.1539999999999999</v>
      </c>
      <c r="C13" s="38">
        <v>1.149</v>
      </c>
      <c r="D13" s="38">
        <v>6.3940000000000001</v>
      </c>
      <c r="E13" s="38">
        <v>0.78400000000000003</v>
      </c>
      <c r="F13" s="39">
        <v>8.0649999999999995</v>
      </c>
      <c r="G13" s="38">
        <v>110.101</v>
      </c>
      <c r="H13" s="39">
        <v>13.84</v>
      </c>
      <c r="I13" s="40">
        <v>1.2549999999999999</v>
      </c>
      <c r="J13" s="39">
        <v>1.3180000000000001</v>
      </c>
      <c r="K13" s="39">
        <v>11.286</v>
      </c>
      <c r="L13" s="39">
        <v>1098.2329999999999</v>
      </c>
      <c r="M13" s="40">
        <v>0.95199999999999996</v>
      </c>
      <c r="N13" s="38">
        <v>31.565999999999999</v>
      </c>
      <c r="O13" s="39">
        <v>33.841000000000001</v>
      </c>
      <c r="P13" s="39">
        <v>0.63200000000000001</v>
      </c>
      <c r="Q13" s="41">
        <v>1</v>
      </c>
    </row>
    <row r="14" spans="1:19" s="25" customFormat="1" x14ac:dyDescent="0.25">
      <c r="A14" s="25">
        <v>2013</v>
      </c>
      <c r="B14" s="25">
        <v>1.0575000000000001</v>
      </c>
      <c r="C14" s="25">
        <v>1.0409999999999999</v>
      </c>
      <c r="D14" s="25">
        <v>6.1310000000000002</v>
      </c>
      <c r="E14" s="25">
        <v>0.754</v>
      </c>
      <c r="F14" s="26">
        <v>7.755749999999999</v>
      </c>
      <c r="G14" s="25">
        <v>98.97</v>
      </c>
      <c r="H14" s="25">
        <v>12.907249999999999</v>
      </c>
      <c r="I14" s="25">
        <v>1.2265000000000001</v>
      </c>
      <c r="J14" s="25">
        <v>1.2582499999999999</v>
      </c>
      <c r="K14" s="25">
        <v>9.9450000000000003</v>
      </c>
      <c r="L14" s="25">
        <v>1095.25</v>
      </c>
      <c r="M14" s="25">
        <v>0.92525000000000013</v>
      </c>
      <c r="N14" s="26">
        <v>30.945</v>
      </c>
      <c r="O14" s="25">
        <v>31.074999999999999</v>
      </c>
      <c r="P14" s="25">
        <v>0.63625000000000009</v>
      </c>
      <c r="Q14" s="25">
        <v>1</v>
      </c>
      <c r="R14" s="27"/>
    </row>
    <row r="15" spans="1:19" s="28" customFormat="1" x14ac:dyDescent="0.25">
      <c r="A15" s="28">
        <v>2012</v>
      </c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30">
        <v>29.411999999999999</v>
      </c>
      <c r="O15" s="29"/>
      <c r="P15" s="29"/>
      <c r="R15" s="31"/>
    </row>
    <row r="17" spans="1:1" x14ac:dyDescent="0.25">
      <c r="A17" s="43" t="s">
        <v>152</v>
      </c>
    </row>
  </sheetData>
  <hyperlinks>
    <hyperlink ref="A17" r:id="rId1" xr:uid="{20ECDFA0-9585-42C0-9422-492B6148AC0E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"/>
  <sheetViews>
    <sheetView workbookViewId="0">
      <selection activeCell="Q3" sqref="Q3"/>
    </sheetView>
  </sheetViews>
  <sheetFormatPr defaultRowHeight="15" x14ac:dyDescent="0.25"/>
  <cols>
    <col min="1" max="16" width="9.140625" style="44" customWidth="1"/>
    <col min="17" max="16384" width="9.140625" style="44"/>
  </cols>
  <sheetData>
    <row r="1" spans="1:19" s="3" customFormat="1" ht="45" x14ac:dyDescent="0.25">
      <c r="A1" s="3" t="s">
        <v>126</v>
      </c>
      <c r="B1" s="3" t="s">
        <v>127</v>
      </c>
      <c r="C1" s="3" t="s">
        <v>128</v>
      </c>
      <c r="D1" s="3" t="s">
        <v>129</v>
      </c>
      <c r="E1" s="3" t="s">
        <v>130</v>
      </c>
      <c r="F1" s="3" t="s">
        <v>131</v>
      </c>
      <c r="G1" s="3" t="s">
        <v>132</v>
      </c>
      <c r="H1" s="3" t="s">
        <v>155</v>
      </c>
      <c r="I1" s="3" t="s">
        <v>133</v>
      </c>
      <c r="J1" s="3" t="s">
        <v>134</v>
      </c>
      <c r="K1" s="3" t="s">
        <v>135</v>
      </c>
      <c r="L1" s="3" t="s">
        <v>136</v>
      </c>
      <c r="M1" s="3" t="s">
        <v>138</v>
      </c>
      <c r="N1" s="3" t="s">
        <v>139</v>
      </c>
      <c r="O1" s="3" t="s">
        <v>140</v>
      </c>
      <c r="P1" s="3" t="s">
        <v>141</v>
      </c>
      <c r="Q1" s="3" t="s">
        <v>142</v>
      </c>
    </row>
    <row r="2" spans="1:19" s="23" customFormat="1" x14ac:dyDescent="0.25">
      <c r="A2" s="23" t="s">
        <v>112</v>
      </c>
      <c r="B2" s="23" t="s">
        <v>110</v>
      </c>
      <c r="C2" s="23" t="s">
        <v>111</v>
      </c>
      <c r="D2" s="23" t="s">
        <v>113</v>
      </c>
      <c r="E2" s="23" t="s">
        <v>114</v>
      </c>
      <c r="F2" s="3" t="s">
        <v>115</v>
      </c>
      <c r="G2" s="23" t="s">
        <v>116</v>
      </c>
      <c r="H2" s="23" t="s">
        <v>121</v>
      </c>
      <c r="I2" s="23" t="s">
        <v>117</v>
      </c>
      <c r="J2" s="23" t="s">
        <v>118</v>
      </c>
      <c r="K2" s="23" t="s">
        <v>119</v>
      </c>
      <c r="L2" s="23" t="s">
        <v>120</v>
      </c>
      <c r="M2" s="23" t="s">
        <v>122</v>
      </c>
      <c r="N2" s="3" t="s">
        <v>109</v>
      </c>
      <c r="O2" s="23" t="s">
        <v>123</v>
      </c>
      <c r="P2" s="23" t="s">
        <v>124</v>
      </c>
      <c r="Q2" s="23" t="s">
        <v>66</v>
      </c>
      <c r="R2" s="43"/>
    </row>
    <row r="3" spans="1:19" s="28" customFormat="1" x14ac:dyDescent="0.25">
      <c r="A3" s="28">
        <v>2024</v>
      </c>
      <c r="B3" s="28">
        <v>1.6120000000000001</v>
      </c>
      <c r="C3" s="28">
        <v>1.4379999999999999</v>
      </c>
      <c r="D3" s="28">
        <v>7.2990000000000004</v>
      </c>
      <c r="E3" s="28">
        <v>0.96099999999999997</v>
      </c>
      <c r="F3" s="28">
        <v>7.766</v>
      </c>
      <c r="G3" s="28">
        <v>156.85</v>
      </c>
      <c r="H3" s="28">
        <v>1473.27</v>
      </c>
      <c r="I3" s="28">
        <v>20.704000000000001</v>
      </c>
      <c r="J3" s="28">
        <v>1.7809999999999999</v>
      </c>
      <c r="K3" s="28">
        <v>1.363</v>
      </c>
      <c r="L3" s="28">
        <v>18.850000000000001</v>
      </c>
      <c r="M3" s="28">
        <v>0.90500000000000003</v>
      </c>
      <c r="N3" s="28">
        <v>32.709000000000003</v>
      </c>
      <c r="O3" s="28">
        <v>34.33</v>
      </c>
      <c r="P3" s="28">
        <v>0.79700000000000004</v>
      </c>
      <c r="Q3" s="28">
        <v>1</v>
      </c>
      <c r="R3" s="31"/>
    </row>
    <row r="4" spans="1:19" s="32" customFormat="1" x14ac:dyDescent="0.25">
      <c r="A4" s="32">
        <v>2023</v>
      </c>
      <c r="B4" s="32">
        <v>1.472</v>
      </c>
      <c r="C4" s="32">
        <v>1.3260000000000001</v>
      </c>
      <c r="D4" s="32">
        <v>7.1040000000000001</v>
      </c>
      <c r="E4" s="32">
        <v>0.90500000000000003</v>
      </c>
      <c r="F4" s="32">
        <v>7.8109999999999999</v>
      </c>
      <c r="G4" s="32">
        <v>141.47</v>
      </c>
      <c r="H4" s="32">
        <v>1299.22</v>
      </c>
      <c r="I4" s="32">
        <v>16.949000000000002</v>
      </c>
      <c r="J4" s="32">
        <v>1.585</v>
      </c>
      <c r="K4" s="32">
        <v>1.32</v>
      </c>
      <c r="L4" s="32">
        <v>18.427</v>
      </c>
      <c r="M4" s="32">
        <v>0.83799999999999997</v>
      </c>
      <c r="N4" s="32">
        <v>30.640999999999998</v>
      </c>
      <c r="O4" s="32">
        <v>34.33</v>
      </c>
      <c r="P4" s="32">
        <v>0.78600000000000003</v>
      </c>
      <c r="Q4" s="32">
        <v>1</v>
      </c>
      <c r="R4" s="36"/>
      <c r="S4" s="36"/>
    </row>
    <row r="5" spans="1:19" s="37" customFormat="1" x14ac:dyDescent="0.25">
      <c r="A5" s="37">
        <v>2022</v>
      </c>
      <c r="B5" s="37">
        <v>1.4710000000000001</v>
      </c>
      <c r="C5" s="37">
        <v>1.3540000000000001</v>
      </c>
      <c r="D5" s="37">
        <v>6.8970000000000002</v>
      </c>
      <c r="E5" s="37">
        <v>0.93600000000000005</v>
      </c>
      <c r="F5" s="37">
        <v>7.7969999999999997</v>
      </c>
      <c r="G5" s="37">
        <v>131.83000000000001</v>
      </c>
      <c r="H5" s="37">
        <v>1252.6099999999999</v>
      </c>
      <c r="I5" s="37">
        <v>19.545999999999999</v>
      </c>
      <c r="J5" s="37">
        <v>1.575</v>
      </c>
      <c r="K5" s="37">
        <v>1.34</v>
      </c>
      <c r="L5" s="37">
        <v>16.948</v>
      </c>
      <c r="M5" s="37">
        <v>0.92300000000000004</v>
      </c>
      <c r="N5" s="37">
        <v>30.648</v>
      </c>
      <c r="O5" s="37">
        <v>34.520000000000003</v>
      </c>
      <c r="P5" s="37">
        <v>0.83</v>
      </c>
      <c r="Q5" s="37">
        <v>1</v>
      </c>
    </row>
    <row r="6" spans="1:19" s="25" customFormat="1" x14ac:dyDescent="0.25">
      <c r="A6" s="25">
        <v>2021</v>
      </c>
      <c r="B6" s="25">
        <v>1.375</v>
      </c>
      <c r="C6" s="25">
        <v>1.2769999999999999</v>
      </c>
      <c r="D6" s="25">
        <v>6.3730000000000002</v>
      </c>
      <c r="E6" s="25">
        <v>0.88200000000000001</v>
      </c>
      <c r="F6" s="25">
        <v>7.7990000000000004</v>
      </c>
      <c r="G6" s="25">
        <v>115.04</v>
      </c>
      <c r="H6" s="25">
        <v>1188.92</v>
      </c>
      <c r="I6" s="25">
        <v>20.530999999999999</v>
      </c>
      <c r="J6" s="25">
        <v>1.46</v>
      </c>
      <c r="K6" s="25">
        <v>1.3520000000000001</v>
      </c>
      <c r="L6" s="25">
        <v>15.882</v>
      </c>
      <c r="M6" s="25">
        <v>0.91400000000000003</v>
      </c>
      <c r="N6" s="25">
        <v>27.707000000000001</v>
      </c>
      <c r="O6" s="25">
        <v>33.4</v>
      </c>
      <c r="P6" s="25">
        <v>0.74</v>
      </c>
      <c r="Q6" s="25">
        <v>1</v>
      </c>
      <c r="R6" s="27"/>
    </row>
    <row r="7" spans="1:19" s="28" customFormat="1" x14ac:dyDescent="0.25">
      <c r="A7" s="28">
        <v>2020</v>
      </c>
      <c r="B7" s="28">
        <v>1.294</v>
      </c>
      <c r="C7" s="28">
        <v>1.2749999999999999</v>
      </c>
      <c r="D7" s="28">
        <v>6.54</v>
      </c>
      <c r="E7" s="28">
        <v>0.81499999999999995</v>
      </c>
      <c r="F7" s="28">
        <v>7.7530000000000001</v>
      </c>
      <c r="G7" s="28">
        <v>103.08</v>
      </c>
      <c r="H7" s="28">
        <v>1087.6600000000001</v>
      </c>
      <c r="I7" s="28">
        <v>19.913</v>
      </c>
      <c r="J7" s="28">
        <v>1.383</v>
      </c>
      <c r="K7" s="28">
        <v>1.3220000000000001</v>
      </c>
      <c r="L7" s="28">
        <v>14.673</v>
      </c>
      <c r="M7" s="28">
        <v>0.88100000000000001</v>
      </c>
      <c r="N7" s="28">
        <v>28.074000000000002</v>
      </c>
      <c r="O7" s="28">
        <v>29.92</v>
      </c>
      <c r="P7" s="28">
        <v>0.73199999999999998</v>
      </c>
      <c r="Q7" s="28">
        <v>1</v>
      </c>
      <c r="R7" s="31"/>
    </row>
    <row r="8" spans="1:19" s="28" customFormat="1" x14ac:dyDescent="0.25">
      <c r="A8" s="32">
        <v>2019</v>
      </c>
      <c r="B8" s="32">
        <v>1.425</v>
      </c>
      <c r="C8" s="32">
        <v>1.3</v>
      </c>
      <c r="D8" s="32">
        <v>6.9610000000000003</v>
      </c>
      <c r="E8" s="32">
        <v>0.89</v>
      </c>
      <c r="F8" s="32">
        <v>7.7859999999999996</v>
      </c>
      <c r="G8" s="32">
        <v>108.53</v>
      </c>
      <c r="H8" s="32">
        <v>1153.7</v>
      </c>
      <c r="I8" s="32">
        <v>22.491</v>
      </c>
      <c r="J8" s="32">
        <v>1.65</v>
      </c>
      <c r="K8" s="32">
        <v>1.345</v>
      </c>
      <c r="L8" s="32">
        <v>15.574</v>
      </c>
      <c r="M8" s="32">
        <v>0.96599999999999997</v>
      </c>
      <c r="N8" s="32">
        <v>29.942</v>
      </c>
      <c r="O8" s="32">
        <v>29.77</v>
      </c>
      <c r="P8" s="32">
        <v>0.75800000000000001</v>
      </c>
      <c r="Q8" s="32">
        <v>1</v>
      </c>
      <c r="R8" s="31"/>
    </row>
    <row r="9" spans="1:19" s="37" customFormat="1" x14ac:dyDescent="0.25">
      <c r="A9" s="37">
        <v>2018</v>
      </c>
      <c r="B9" s="37">
        <v>1.4159999999999999</v>
      </c>
      <c r="C9" s="37">
        <v>1.3620000000000001</v>
      </c>
      <c r="D9" s="37">
        <v>6.8760000000000003</v>
      </c>
      <c r="E9" s="37">
        <v>0.872</v>
      </c>
      <c r="F9" s="37">
        <v>7.8319999999999999</v>
      </c>
      <c r="G9" s="37">
        <v>109.85</v>
      </c>
      <c r="H9" s="37">
        <v>1114.49</v>
      </c>
      <c r="I9" s="37">
        <v>19.654</v>
      </c>
      <c r="J9" s="37">
        <v>1.49</v>
      </c>
      <c r="K9" s="37">
        <v>1.361</v>
      </c>
      <c r="L9" s="37">
        <v>14.35</v>
      </c>
      <c r="M9" s="37">
        <v>0.98399999999999999</v>
      </c>
      <c r="N9" s="37">
        <v>30.588000000000001</v>
      </c>
      <c r="O9" s="37">
        <v>32.35</v>
      </c>
      <c r="P9" s="37">
        <v>0.78100000000000003</v>
      </c>
      <c r="Q9" s="37">
        <v>1</v>
      </c>
    </row>
    <row r="10" spans="1:19" s="25" customFormat="1" x14ac:dyDescent="0.25">
      <c r="A10" s="25">
        <v>2017</v>
      </c>
      <c r="B10" s="25">
        <v>1.2789999999999999</v>
      </c>
      <c r="C10" s="25">
        <v>1.2549999999999999</v>
      </c>
      <c r="D10" s="25">
        <v>6.5039999999999996</v>
      </c>
      <c r="E10" s="25">
        <v>0.83299999999999996</v>
      </c>
      <c r="F10" s="25">
        <v>7.8150000000000004</v>
      </c>
      <c r="G10" s="25">
        <v>112.55</v>
      </c>
      <c r="H10" s="25">
        <v>1065.9301</v>
      </c>
      <c r="I10" s="25">
        <v>19.704000000000001</v>
      </c>
      <c r="J10" s="25">
        <v>1.405</v>
      </c>
      <c r="K10" s="25">
        <v>1.3360000000000001</v>
      </c>
      <c r="L10" s="25">
        <v>12.316000000000001</v>
      </c>
      <c r="M10" s="25">
        <v>0.97499999999999998</v>
      </c>
      <c r="N10" s="25">
        <v>29.646000000000001</v>
      </c>
      <c r="O10" s="25">
        <v>32.6</v>
      </c>
      <c r="P10" s="25">
        <v>0.74</v>
      </c>
      <c r="Q10" s="25">
        <v>1</v>
      </c>
      <c r="R10" s="27"/>
    </row>
    <row r="11" spans="1:19" s="28" customFormat="1" x14ac:dyDescent="0.25">
      <c r="A11" s="28">
        <v>2016</v>
      </c>
      <c r="B11" s="28">
        <v>1.385</v>
      </c>
      <c r="C11" s="28">
        <v>1.3460000000000001</v>
      </c>
      <c r="D11" s="28">
        <v>6.9420000000000002</v>
      </c>
      <c r="E11" s="28">
        <v>0.94899999999999995</v>
      </c>
      <c r="F11" s="28">
        <v>7.7560000000000002</v>
      </c>
      <c r="G11" s="28">
        <v>117.03</v>
      </c>
      <c r="H11" s="28">
        <v>1203.21</v>
      </c>
      <c r="I11" s="28">
        <v>20.652000000000001</v>
      </c>
      <c r="J11" s="28">
        <v>1.4370000000000001</v>
      </c>
      <c r="K11" s="28">
        <v>1.4450000000000001</v>
      </c>
      <c r="L11" s="28">
        <v>13.707000000000001</v>
      </c>
      <c r="M11" s="28">
        <v>1.0189999999999999</v>
      </c>
      <c r="N11" s="28">
        <v>32.401000000000003</v>
      </c>
      <c r="O11" s="28">
        <v>35.770000000000003</v>
      </c>
      <c r="P11" s="28">
        <v>0.81200000000000006</v>
      </c>
      <c r="Q11" s="28">
        <v>1</v>
      </c>
      <c r="R11" s="31"/>
    </row>
    <row r="12" spans="1:19" s="32" customFormat="1" x14ac:dyDescent="0.25">
      <c r="A12" s="32">
        <v>2015</v>
      </c>
      <c r="B12" s="32">
        <v>1.3680000000000001</v>
      </c>
      <c r="C12" s="32">
        <v>1.3859999999999999</v>
      </c>
      <c r="D12" s="32">
        <v>6.492</v>
      </c>
      <c r="E12" s="32">
        <v>0.91900000000000004</v>
      </c>
      <c r="F12" s="32">
        <v>7.75</v>
      </c>
      <c r="G12" s="32">
        <v>120.42</v>
      </c>
      <c r="H12" s="32">
        <v>1175.9000000000001</v>
      </c>
      <c r="I12" s="32">
        <v>17.361999999999998</v>
      </c>
      <c r="J12" s="32">
        <v>1.4610000000000001</v>
      </c>
      <c r="K12" s="32">
        <v>1.4159999999999999</v>
      </c>
      <c r="L12" s="32">
        <v>15.555999999999999</v>
      </c>
      <c r="M12" s="32">
        <v>0.99399999999999999</v>
      </c>
      <c r="N12" s="32">
        <v>32.874000000000002</v>
      </c>
      <c r="O12" s="32">
        <v>36.049999999999997</v>
      </c>
      <c r="P12" s="32">
        <v>0.67500000000000004</v>
      </c>
      <c r="Q12" s="32">
        <v>1</v>
      </c>
      <c r="R12" s="36"/>
      <c r="S12" s="36"/>
    </row>
    <row r="13" spans="1:19" s="37" customFormat="1" x14ac:dyDescent="0.25">
      <c r="A13" s="37">
        <v>2014</v>
      </c>
      <c r="B13" s="37">
        <v>1.2190000000000001</v>
      </c>
      <c r="C13" s="37">
        <v>1.1579999999999999</v>
      </c>
      <c r="D13" s="37">
        <v>6.2050000000000001</v>
      </c>
      <c r="E13" s="37">
        <v>0.82199999999999995</v>
      </c>
      <c r="F13" s="37">
        <v>7.7560000000000002</v>
      </c>
      <c r="G13" s="37">
        <v>119.45</v>
      </c>
      <c r="H13" s="37">
        <v>1086.8699999999999</v>
      </c>
      <c r="I13" s="37">
        <v>14.702</v>
      </c>
      <c r="J13" s="37">
        <v>1.2749999999999999</v>
      </c>
      <c r="K13" s="37">
        <v>1.321</v>
      </c>
      <c r="L13" s="37">
        <v>11.566000000000001</v>
      </c>
      <c r="M13" s="37">
        <v>0.98899999999999999</v>
      </c>
      <c r="N13" s="37">
        <v>31.64</v>
      </c>
      <c r="O13" s="37">
        <v>32.92</v>
      </c>
      <c r="P13" s="37">
        <v>0.64200000000000002</v>
      </c>
      <c r="Q13" s="37">
        <v>1</v>
      </c>
    </row>
    <row r="14" spans="1:19" s="25" customFormat="1" x14ac:dyDescent="0.25">
      <c r="A14" s="25">
        <v>2013</v>
      </c>
      <c r="B14" s="25">
        <v>1.1200000000000001</v>
      </c>
      <c r="C14" s="25">
        <v>1.0640000000000001</v>
      </c>
      <c r="D14" s="25">
        <v>6.0540000000000003</v>
      </c>
      <c r="E14" s="25">
        <v>0.72599999999999998</v>
      </c>
      <c r="F14" s="25">
        <v>7.7530000000000001</v>
      </c>
      <c r="G14" s="25">
        <v>105.01</v>
      </c>
      <c r="H14" s="25">
        <v>1055.25</v>
      </c>
      <c r="I14" s="25">
        <v>13.089</v>
      </c>
      <c r="J14" s="25">
        <v>1.216</v>
      </c>
      <c r="K14" s="25">
        <v>1.2629999999999999</v>
      </c>
      <c r="L14" s="25">
        <v>10.48</v>
      </c>
      <c r="M14" s="25">
        <v>0.89100000000000001</v>
      </c>
      <c r="N14" s="25">
        <v>29.815000000000001</v>
      </c>
      <c r="O14" s="25">
        <v>32.74</v>
      </c>
      <c r="P14" s="25">
        <v>0.60499999999999998</v>
      </c>
      <c r="Q14" s="25">
        <v>1</v>
      </c>
      <c r="R14" s="27"/>
    </row>
    <row r="15" spans="1:19" s="28" customFormat="1" x14ac:dyDescent="0.25">
      <c r="A15" s="28">
        <v>2012</v>
      </c>
      <c r="B15" s="28">
        <v>0.96399999999999997</v>
      </c>
      <c r="C15" s="28">
        <v>0.995</v>
      </c>
      <c r="D15" s="28">
        <v>6.23</v>
      </c>
      <c r="E15" s="28">
        <v>0.75900000000000001</v>
      </c>
      <c r="F15" s="28">
        <v>7.75</v>
      </c>
      <c r="G15" s="28">
        <v>86.16</v>
      </c>
      <c r="H15" s="28">
        <v>1063.24</v>
      </c>
      <c r="I15" s="28">
        <v>13.04</v>
      </c>
      <c r="J15" s="28">
        <v>1.216</v>
      </c>
      <c r="K15" s="28">
        <v>1.222</v>
      </c>
      <c r="L15" s="28">
        <v>8.4849999999999994</v>
      </c>
      <c r="M15" s="28">
        <v>0.91600000000000004</v>
      </c>
      <c r="N15" s="28">
        <v>29.044</v>
      </c>
      <c r="O15" s="28">
        <v>30.58</v>
      </c>
      <c r="P15" s="28">
        <v>0.61799999999999999</v>
      </c>
      <c r="Q15" s="28">
        <v>1</v>
      </c>
      <c r="R15" s="31"/>
    </row>
    <row r="18" spans="1:1" x14ac:dyDescent="0.25">
      <c r="A18" s="24" t="s">
        <v>145</v>
      </c>
    </row>
  </sheetData>
  <hyperlinks>
    <hyperlink ref="A18" r:id="rId1" display="https://fiscaldata.treasury.gov/datasets/treasury-reporting-rates-exchange/treasury-reporting-rates-of-exchange" xr:uid="{68155AE8-79A7-40AA-B284-A0992C7BFBCB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E7D7-45A2-45DA-B0CD-8BDB86E5BE03}">
  <dimension ref="A1:AI22"/>
  <sheetViews>
    <sheetView workbookViewId="0">
      <selection activeCell="B31" sqref="B31"/>
    </sheetView>
  </sheetViews>
  <sheetFormatPr defaultRowHeight="15" x14ac:dyDescent="0.25"/>
  <cols>
    <col min="1" max="1" width="9.140625" bestFit="1" customWidth="1"/>
    <col min="2" max="2" width="31.5703125" customWidth="1"/>
    <col min="3" max="3" width="36.42578125" customWidth="1"/>
    <col min="4" max="4" width="20.85546875" bestFit="1" customWidth="1"/>
    <col min="5" max="5" width="15.85546875" style="5" bestFit="1" customWidth="1"/>
    <col min="6" max="6" width="15.85546875" bestFit="1" customWidth="1"/>
    <col min="7" max="7" width="9.28515625" bestFit="1" customWidth="1"/>
    <col min="8" max="8" width="10.5703125" style="19" bestFit="1" customWidth="1"/>
    <col min="9" max="9" width="9.5703125" style="19" bestFit="1" customWidth="1"/>
    <col min="10" max="10" width="11.42578125" bestFit="1" customWidth="1"/>
    <col min="11" max="11" width="5.140625" bestFit="1" customWidth="1"/>
    <col min="12" max="12" width="10.5703125" style="19" bestFit="1" customWidth="1"/>
    <col min="13" max="13" width="10" style="19" bestFit="1" customWidth="1"/>
    <col min="14" max="14" width="10.5703125" style="19" bestFit="1" customWidth="1"/>
    <col min="15" max="15" width="9.5703125" style="19" bestFit="1" customWidth="1"/>
    <col min="16" max="16" width="17" bestFit="1" customWidth="1"/>
    <col min="17" max="17" width="13.28515625" bestFit="1" customWidth="1"/>
    <col min="18" max="18" width="6" bestFit="1" customWidth="1"/>
    <col min="19" max="19" width="9.28515625" bestFit="1" customWidth="1"/>
    <col min="20" max="20" width="8.140625" bestFit="1" customWidth="1"/>
    <col min="21" max="21" width="7" bestFit="1" customWidth="1"/>
    <col min="22" max="22" width="10.42578125" bestFit="1" customWidth="1"/>
    <col min="23" max="23" width="7.85546875" bestFit="1" customWidth="1"/>
    <col min="24" max="24" width="7.42578125" bestFit="1" customWidth="1"/>
    <col min="25" max="25" width="8.85546875" bestFit="1" customWidth="1"/>
    <col min="26" max="26" width="17" bestFit="1" customWidth="1"/>
    <col min="27" max="27" width="11.28515625" bestFit="1" customWidth="1"/>
    <col min="28" max="28" width="7.7109375" bestFit="1" customWidth="1"/>
    <col min="29" max="29" width="15.5703125" bestFit="1" customWidth="1"/>
    <col min="30" max="30" width="6.42578125" bestFit="1" customWidth="1"/>
    <col min="31" max="31" width="7.28515625" bestFit="1" customWidth="1"/>
    <col min="32" max="32" width="6" bestFit="1" customWidth="1"/>
    <col min="33" max="33" width="9.28515625" bestFit="1" customWidth="1"/>
  </cols>
  <sheetData>
    <row r="1" spans="1:35" s="2" customFormat="1" ht="45" x14ac:dyDescent="0.25">
      <c r="A1" s="3" t="s">
        <v>10</v>
      </c>
      <c r="B1" s="3" t="s">
        <v>37</v>
      </c>
      <c r="C1" s="3" t="s">
        <v>8</v>
      </c>
      <c r="D1" s="3" t="s">
        <v>7</v>
      </c>
      <c r="E1" s="4" t="s">
        <v>72</v>
      </c>
      <c r="F1" s="3" t="s">
        <v>73</v>
      </c>
      <c r="G1" s="3" t="s">
        <v>74</v>
      </c>
      <c r="H1" s="18" t="s">
        <v>11</v>
      </c>
      <c r="I1" s="18" t="s">
        <v>38</v>
      </c>
      <c r="J1" s="3" t="s">
        <v>75</v>
      </c>
      <c r="K1" s="3" t="s">
        <v>76</v>
      </c>
      <c r="L1" s="18" t="s">
        <v>77</v>
      </c>
      <c r="M1" s="18" t="s">
        <v>78</v>
      </c>
      <c r="N1" s="18" t="s">
        <v>79</v>
      </c>
      <c r="O1" s="18" t="s">
        <v>80</v>
      </c>
      <c r="P1" s="3" t="s">
        <v>6</v>
      </c>
      <c r="Q1" s="3" t="s">
        <v>81</v>
      </c>
      <c r="R1" s="3" t="s">
        <v>82</v>
      </c>
      <c r="S1" s="3" t="s">
        <v>83</v>
      </c>
      <c r="T1" s="3" t="s">
        <v>84</v>
      </c>
      <c r="U1" s="3" t="s">
        <v>86</v>
      </c>
      <c r="V1" s="3" t="s">
        <v>85</v>
      </c>
      <c r="W1" s="3" t="s">
        <v>87</v>
      </c>
      <c r="X1" s="3" t="s">
        <v>88</v>
      </c>
      <c r="Y1" s="3" t="s">
        <v>89</v>
      </c>
      <c r="Z1" s="3" t="s">
        <v>9</v>
      </c>
      <c r="AA1" s="3" t="s">
        <v>5</v>
      </c>
      <c r="AB1" s="3" t="s">
        <v>91</v>
      </c>
      <c r="AC1" s="3" t="s">
        <v>4</v>
      </c>
      <c r="AD1" s="3" t="s">
        <v>3</v>
      </c>
      <c r="AE1" s="3" t="s">
        <v>2</v>
      </c>
      <c r="AF1" s="3" t="s">
        <v>1</v>
      </c>
      <c r="AG1" s="3" t="s">
        <v>0</v>
      </c>
      <c r="AH1" s="3"/>
    </row>
    <row r="2" spans="1:35" s="15" customFormat="1" x14ac:dyDescent="0.25">
      <c r="A2" s="15">
        <v>2019</v>
      </c>
      <c r="B2" t="s">
        <v>104</v>
      </c>
      <c r="C2" t="s">
        <v>99</v>
      </c>
      <c r="D2" t="s">
        <v>100</v>
      </c>
      <c r="E2" s="5" t="s">
        <v>105</v>
      </c>
      <c r="F2" t="s">
        <v>66</v>
      </c>
      <c r="G2">
        <v>1</v>
      </c>
      <c r="H2" s="19">
        <v>4568.58</v>
      </c>
      <c r="I2" s="20">
        <f>H2/$G2</f>
        <v>4568.58</v>
      </c>
      <c r="J2" t="s">
        <v>59</v>
      </c>
      <c r="K2" s="15" t="s">
        <v>39</v>
      </c>
      <c r="L2" s="19">
        <v>80573.7</v>
      </c>
      <c r="M2" s="22">
        <f t="shared" ref="M2:M8" si="0">L2/$G2</f>
        <v>80573.7</v>
      </c>
      <c r="N2" s="19">
        <v>21418</v>
      </c>
      <c r="O2" s="22">
        <f t="shared" ref="O2:O8" si="1">N2/$G2</f>
        <v>21418</v>
      </c>
      <c r="P2" t="s">
        <v>101</v>
      </c>
      <c r="Q2" t="s">
        <v>102</v>
      </c>
      <c r="R2">
        <v>0</v>
      </c>
      <c r="S2"/>
      <c r="T2">
        <v>2014</v>
      </c>
      <c r="U2" t="s">
        <v>103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15" customFormat="1" x14ac:dyDescent="0.25">
      <c r="A3" s="15">
        <v>2019</v>
      </c>
      <c r="B3" s="17" t="s">
        <v>54</v>
      </c>
      <c r="C3" s="17" t="s">
        <v>55</v>
      </c>
      <c r="D3" s="17" t="s">
        <v>56</v>
      </c>
      <c r="E3" s="15" t="s">
        <v>90</v>
      </c>
      <c r="F3" s="15" t="s">
        <v>109</v>
      </c>
      <c r="G3" s="15">
        <v>30.898</v>
      </c>
      <c r="H3" s="21">
        <f>H14</f>
        <v>14345</v>
      </c>
      <c r="I3" s="20">
        <f>H3/$G3</f>
        <v>464.26953200854427</v>
      </c>
      <c r="J3" s="15" t="s">
        <v>93</v>
      </c>
      <c r="K3" s="15" t="s">
        <v>39</v>
      </c>
      <c r="L3" s="20">
        <v>650000</v>
      </c>
      <c r="M3" s="22">
        <f t="shared" si="0"/>
        <v>21036.96032105638</v>
      </c>
      <c r="N3" s="20">
        <v>450000</v>
      </c>
      <c r="O3" s="22">
        <f t="shared" si="1"/>
        <v>14564.049453039032</v>
      </c>
      <c r="P3" s="15" t="s">
        <v>63</v>
      </c>
    </row>
    <row r="4" spans="1:35" s="15" customFormat="1" x14ac:dyDescent="0.25">
      <c r="A4" s="15">
        <v>2019</v>
      </c>
      <c r="B4" s="17" t="s">
        <v>50</v>
      </c>
      <c r="C4" s="16" t="s">
        <v>40</v>
      </c>
      <c r="D4" s="15" t="s">
        <v>41</v>
      </c>
      <c r="E4" s="15" t="s">
        <v>107</v>
      </c>
      <c r="F4" s="15" t="s">
        <v>109</v>
      </c>
      <c r="G4" s="15">
        <v>30.898</v>
      </c>
      <c r="H4" s="21">
        <f>H18</f>
        <v>2840000</v>
      </c>
      <c r="I4" s="20">
        <f>H4/$G4</f>
        <v>91915.334325846328</v>
      </c>
      <c r="J4" s="15" t="s">
        <v>93</v>
      </c>
      <c r="K4" s="15" t="s">
        <v>39</v>
      </c>
      <c r="L4" s="20">
        <v>7000</v>
      </c>
      <c r="M4" s="22">
        <f t="shared" si="0"/>
        <v>226.55188038060717</v>
      </c>
      <c r="N4" s="20">
        <v>1000</v>
      </c>
      <c r="O4" s="22">
        <f t="shared" si="1"/>
        <v>32.364554340086734</v>
      </c>
      <c r="P4" s="15" t="s">
        <v>63</v>
      </c>
      <c r="S4" s="15" t="s">
        <v>68</v>
      </c>
      <c r="T4" s="15">
        <v>1987</v>
      </c>
    </row>
    <row r="5" spans="1:35" s="15" customFormat="1" x14ac:dyDescent="0.25">
      <c r="A5" s="15">
        <v>2019</v>
      </c>
      <c r="B5" s="17" t="s">
        <v>51</v>
      </c>
      <c r="C5" s="16" t="s">
        <v>42</v>
      </c>
      <c r="D5" s="15" t="s">
        <v>43</v>
      </c>
      <c r="E5" s="15" t="s">
        <v>44</v>
      </c>
      <c r="F5" s="15" t="s">
        <v>66</v>
      </c>
      <c r="G5" s="15">
        <v>1</v>
      </c>
      <c r="K5" s="15" t="s">
        <v>106</v>
      </c>
      <c r="L5" s="20">
        <v>6000</v>
      </c>
      <c r="M5" s="22">
        <f t="shared" si="0"/>
        <v>6000</v>
      </c>
      <c r="N5" s="20">
        <v>1200</v>
      </c>
      <c r="O5" s="22">
        <f t="shared" si="1"/>
        <v>1200</v>
      </c>
      <c r="P5" s="15" t="s">
        <v>63</v>
      </c>
      <c r="S5" s="15" t="s">
        <v>67</v>
      </c>
      <c r="T5" s="15">
        <v>1992</v>
      </c>
      <c r="V5" s="15">
        <v>1998</v>
      </c>
      <c r="W5" s="15">
        <v>2</v>
      </c>
      <c r="X5" s="15" t="s">
        <v>68</v>
      </c>
      <c r="Y5" s="15" t="s">
        <v>68</v>
      </c>
      <c r="Z5" s="15" t="s">
        <v>92</v>
      </c>
      <c r="AA5" s="15" t="s">
        <v>71</v>
      </c>
      <c r="AB5" s="15" t="s">
        <v>68</v>
      </c>
      <c r="AC5" s="15" t="s">
        <v>69</v>
      </c>
      <c r="AD5" s="15" t="s">
        <v>70</v>
      </c>
      <c r="AE5" s="15" t="s">
        <v>12</v>
      </c>
      <c r="AF5" s="15">
        <v>10045</v>
      </c>
    </row>
    <row r="6" spans="1:35" s="15" customFormat="1" x14ac:dyDescent="0.25">
      <c r="A6" s="15">
        <v>2019</v>
      </c>
      <c r="B6" t="s">
        <v>49</v>
      </c>
      <c r="C6" s="16" t="s">
        <v>45</v>
      </c>
      <c r="D6" t="s">
        <v>46</v>
      </c>
      <c r="E6" s="15" t="s">
        <v>48</v>
      </c>
      <c r="F6" s="15" t="s">
        <v>109</v>
      </c>
      <c r="G6" s="15">
        <v>30.898</v>
      </c>
      <c r="H6" s="21">
        <v>7500</v>
      </c>
      <c r="I6" s="20">
        <f>H6/$G6</f>
        <v>242.73415755065054</v>
      </c>
      <c r="K6" s="15" t="s">
        <v>39</v>
      </c>
      <c r="L6" s="20">
        <v>100</v>
      </c>
      <c r="M6" s="22">
        <f t="shared" si="0"/>
        <v>3.2364554340086737</v>
      </c>
      <c r="N6" s="22">
        <f>L6</f>
        <v>100</v>
      </c>
      <c r="O6" s="22">
        <f t="shared" si="1"/>
        <v>3.2364554340086737</v>
      </c>
      <c r="P6" s="15" t="s">
        <v>64</v>
      </c>
      <c r="S6" s="15" t="s">
        <v>67</v>
      </c>
      <c r="T6" s="15">
        <v>1980</v>
      </c>
    </row>
    <row r="7" spans="1:35" x14ac:dyDescent="0.25">
      <c r="A7" s="15">
        <v>2019</v>
      </c>
      <c r="B7" t="s">
        <v>94</v>
      </c>
      <c r="C7" t="s">
        <v>95</v>
      </c>
      <c r="D7" t="s">
        <v>96</v>
      </c>
      <c r="E7" s="5" t="s">
        <v>98</v>
      </c>
      <c r="F7" s="15" t="s">
        <v>109</v>
      </c>
      <c r="G7" s="15">
        <v>30.898</v>
      </c>
      <c r="I7" s="20"/>
      <c r="K7" t="s">
        <v>67</v>
      </c>
      <c r="L7" s="19">
        <v>1620200</v>
      </c>
      <c r="M7" s="22">
        <f t="shared" si="0"/>
        <v>52437.050941808535</v>
      </c>
      <c r="N7" s="19">
        <v>1620200</v>
      </c>
      <c r="O7" s="22">
        <f t="shared" si="1"/>
        <v>52437.050941808535</v>
      </c>
      <c r="P7" t="s">
        <v>97</v>
      </c>
      <c r="T7">
        <v>1997</v>
      </c>
      <c r="AG7" t="s">
        <v>67</v>
      </c>
    </row>
    <row r="8" spans="1:35" x14ac:dyDescent="0.25">
      <c r="A8" s="15">
        <v>2019</v>
      </c>
      <c r="B8" s="17" t="s">
        <v>53</v>
      </c>
      <c r="C8" s="17" t="s">
        <v>47</v>
      </c>
      <c r="D8" s="17" t="s">
        <v>52</v>
      </c>
      <c r="E8" s="15" t="s">
        <v>108</v>
      </c>
      <c r="F8" s="15" t="s">
        <v>109</v>
      </c>
      <c r="G8" s="15">
        <v>30.898</v>
      </c>
      <c r="H8" s="21">
        <f>H22</f>
        <v>642783</v>
      </c>
      <c r="I8" s="20">
        <f>H8/$G6</f>
        <v>20803.385332383972</v>
      </c>
      <c r="J8" s="15" t="s">
        <v>125</v>
      </c>
      <c r="K8" s="15" t="s">
        <v>39</v>
      </c>
      <c r="L8" s="20">
        <v>450000</v>
      </c>
      <c r="M8" s="22">
        <f t="shared" si="0"/>
        <v>14564.049453039032</v>
      </c>
      <c r="N8" s="20">
        <v>9629303</v>
      </c>
      <c r="O8" s="22">
        <f t="shared" si="1"/>
        <v>311648.10020066024</v>
      </c>
      <c r="P8" s="14" t="s">
        <v>65</v>
      </c>
      <c r="Q8" s="14"/>
      <c r="R8" s="14"/>
      <c r="S8" s="15" t="s">
        <v>67</v>
      </c>
      <c r="T8" s="15">
        <v>2005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11" spans="1:35" s="15" customFormat="1" x14ac:dyDescent="0.25">
      <c r="A11" s="15">
        <v>2019</v>
      </c>
      <c r="B11" s="17" t="s">
        <v>54</v>
      </c>
      <c r="C11" s="17" t="s">
        <v>55</v>
      </c>
      <c r="D11" s="17"/>
      <c r="E11" s="15" t="s">
        <v>90</v>
      </c>
      <c r="G11" s="15">
        <v>30.898</v>
      </c>
      <c r="H11" s="21">
        <v>12345</v>
      </c>
      <c r="I11" s="20">
        <f>H11/G11</f>
        <v>399.54042332837076</v>
      </c>
      <c r="J11" s="15" t="s">
        <v>57</v>
      </c>
      <c r="L11" s="20"/>
      <c r="M11" s="20"/>
      <c r="N11" s="20"/>
      <c r="O11" s="20"/>
    </row>
    <row r="12" spans="1:35" s="15" customFormat="1" x14ac:dyDescent="0.25">
      <c r="A12" s="15">
        <v>2019</v>
      </c>
      <c r="B12" s="17" t="s">
        <v>54</v>
      </c>
      <c r="C12" s="17" t="s">
        <v>55</v>
      </c>
      <c r="D12" s="17"/>
      <c r="E12" s="15" t="s">
        <v>90</v>
      </c>
      <c r="G12" s="15">
        <v>30.898</v>
      </c>
      <c r="H12" s="21">
        <v>1500</v>
      </c>
      <c r="I12" s="20">
        <f>H12/G12</f>
        <v>48.546831510130104</v>
      </c>
      <c r="J12" s="15" t="s">
        <v>58</v>
      </c>
      <c r="L12" s="20"/>
      <c r="M12" s="20"/>
      <c r="N12" s="20"/>
      <c r="O12" s="20"/>
    </row>
    <row r="13" spans="1:35" s="15" customFormat="1" x14ac:dyDescent="0.25">
      <c r="A13" s="15">
        <v>2019</v>
      </c>
      <c r="B13" s="17" t="s">
        <v>54</v>
      </c>
      <c r="C13" s="17" t="s">
        <v>55</v>
      </c>
      <c r="D13" s="17"/>
      <c r="E13" s="15" t="s">
        <v>90</v>
      </c>
      <c r="G13" s="15">
        <v>30.898</v>
      </c>
      <c r="H13" s="21">
        <v>500</v>
      </c>
      <c r="I13" s="20">
        <f>H13/G13</f>
        <v>16.182277170043367</v>
      </c>
      <c r="J13" s="15" t="s">
        <v>59</v>
      </c>
      <c r="L13" s="20"/>
      <c r="M13" s="20"/>
      <c r="N13" s="20"/>
      <c r="O13" s="20"/>
    </row>
    <row r="14" spans="1:35" s="15" customFormat="1" x14ac:dyDescent="0.25">
      <c r="B14" s="17"/>
      <c r="C14" s="17"/>
      <c r="D14" s="17"/>
      <c r="H14" s="21">
        <f>H11+H12+H13</f>
        <v>14345</v>
      </c>
      <c r="I14" s="21">
        <f>I11+I12+I13</f>
        <v>464.26953200854427</v>
      </c>
      <c r="L14" s="20"/>
      <c r="M14" s="22"/>
      <c r="N14" s="20"/>
      <c r="O14" s="22"/>
    </row>
    <row r="16" spans="1:35" s="15" customFormat="1" x14ac:dyDescent="0.25">
      <c r="A16" s="15">
        <v>2019</v>
      </c>
      <c r="B16" s="17" t="s">
        <v>50</v>
      </c>
      <c r="C16" s="16" t="s">
        <v>40</v>
      </c>
      <c r="E16" s="15" t="s">
        <v>107</v>
      </c>
      <c r="G16" s="15">
        <v>30.898</v>
      </c>
      <c r="H16" s="21">
        <v>2800000</v>
      </c>
      <c r="I16" s="20">
        <f>H16/G16</f>
        <v>90620.752152242858</v>
      </c>
      <c r="J16" s="15" t="s">
        <v>60</v>
      </c>
      <c r="L16" s="22"/>
      <c r="M16" s="22"/>
      <c r="N16" s="22"/>
      <c r="O16" s="22"/>
    </row>
    <row r="17" spans="1:20" s="15" customFormat="1" x14ac:dyDescent="0.25">
      <c r="A17" s="15">
        <v>2019</v>
      </c>
      <c r="B17" s="17" t="s">
        <v>50</v>
      </c>
      <c r="C17" s="16" t="s">
        <v>40</v>
      </c>
      <c r="E17" s="15" t="s">
        <v>107</v>
      </c>
      <c r="G17" s="15">
        <v>30.898</v>
      </c>
      <c r="H17" s="21">
        <v>40000</v>
      </c>
      <c r="I17" s="20">
        <f>H17/G17</f>
        <v>1294.5821736034695</v>
      </c>
      <c r="J17" s="15" t="s">
        <v>59</v>
      </c>
      <c r="L17" s="22"/>
      <c r="M17" s="22"/>
      <c r="N17" s="22"/>
      <c r="O17" s="22"/>
    </row>
    <row r="18" spans="1:20" x14ac:dyDescent="0.25">
      <c r="H18" s="21">
        <f>H16+H17</f>
        <v>2840000</v>
      </c>
      <c r="I18" s="21">
        <f>I16+I17</f>
        <v>91915.334325846328</v>
      </c>
    </row>
    <row r="20" spans="1:20" s="15" customFormat="1" x14ac:dyDescent="0.25">
      <c r="A20" s="15">
        <v>2019</v>
      </c>
      <c r="B20" s="17" t="s">
        <v>53</v>
      </c>
      <c r="C20" s="17" t="s">
        <v>47</v>
      </c>
      <c r="D20" s="17"/>
      <c r="E20" s="15" t="s">
        <v>108</v>
      </c>
      <c r="G20" s="15">
        <v>30.898</v>
      </c>
      <c r="H20" s="21">
        <v>651234</v>
      </c>
      <c r="I20" s="20">
        <f>H20/$G20</f>
        <v>21076.898181112047</v>
      </c>
      <c r="J20" s="15" t="s">
        <v>61</v>
      </c>
      <c r="L20" s="22"/>
      <c r="M20" s="22"/>
      <c r="N20" s="22"/>
      <c r="O20" s="22"/>
      <c r="P20" s="14" t="s">
        <v>65</v>
      </c>
      <c r="Q20" s="14"/>
      <c r="R20" s="14"/>
      <c r="T20" s="15">
        <v>2005</v>
      </c>
    </row>
    <row r="21" spans="1:20" s="15" customFormat="1" x14ac:dyDescent="0.25">
      <c r="A21" s="15">
        <v>2019</v>
      </c>
      <c r="B21" s="17" t="s">
        <v>53</v>
      </c>
      <c r="C21" s="17" t="s">
        <v>47</v>
      </c>
      <c r="D21" s="17"/>
      <c r="E21" s="15" t="s">
        <v>108</v>
      </c>
      <c r="G21" s="15">
        <v>30.898</v>
      </c>
      <c r="H21" s="21">
        <v>-8451</v>
      </c>
      <c r="I21" s="20">
        <f>H21/$G21</f>
        <v>-273.51284872807304</v>
      </c>
      <c r="J21" s="15" t="s">
        <v>62</v>
      </c>
      <c r="L21" s="22"/>
      <c r="M21" s="22"/>
      <c r="N21" s="22"/>
      <c r="O21" s="22"/>
      <c r="P21" s="14" t="s">
        <v>65</v>
      </c>
      <c r="Q21" s="14"/>
      <c r="R21" s="14"/>
      <c r="T21" s="15">
        <v>2005</v>
      </c>
    </row>
    <row r="22" spans="1:20" x14ac:dyDescent="0.25">
      <c r="H22" s="19">
        <f>H20+H21</f>
        <v>642783</v>
      </c>
      <c r="I22" s="19">
        <f>I20+I21</f>
        <v>20803.385332383972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Foreign Accounts</vt:lpstr>
      <vt:lpstr>Foreign Accounts - Spouse</vt:lpstr>
      <vt:lpstr>Foreign Accounts - Dependent</vt:lpstr>
      <vt:lpstr>PFIC</vt:lpstr>
      <vt:lpstr>Rent</vt:lpstr>
      <vt:lpstr>Salary</vt:lpstr>
      <vt:lpstr>Exchange Rate_Year-Average</vt:lpstr>
      <vt:lpstr>Exchange Rate_Year-End</vt:lpstr>
      <vt:lpstr>Example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Duh</dc:creator>
  <cp:lastModifiedBy>Duh, Peter</cp:lastModifiedBy>
  <dcterms:created xsi:type="dcterms:W3CDTF">2019-03-29T00:14:15Z</dcterms:created>
  <dcterms:modified xsi:type="dcterms:W3CDTF">2025-01-18T05:35:20Z</dcterms:modified>
</cp:coreProperties>
</file>